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1"/>
  </bookViews>
  <sheets>
    <sheet name="汇总表" sheetId="13" r:id="rId1"/>
    <sheet name="榆次区" sheetId="2" r:id="rId2"/>
    <sheet name="太谷区" sheetId="3" r:id="rId3"/>
    <sheet name="祁县" sheetId="12" r:id="rId4"/>
    <sheet name="平遥县" sheetId="4" r:id="rId5"/>
    <sheet name="介休市" sheetId="5" r:id="rId6"/>
    <sheet name="灵石县" sheetId="6" r:id="rId7"/>
    <sheet name="榆社县" sheetId="7" r:id="rId8"/>
    <sheet name="左权县" sheetId="8" r:id="rId9"/>
    <sheet name="和顺县" sheetId="9" r:id="rId10"/>
    <sheet name="昔阳县" sheetId="10" r:id="rId11"/>
    <sheet name="寿阳县" sheetId="11" r:id="rId12"/>
  </sheets>
  <definedNames>
    <definedName name="_xlnm.Print_Titles" localSheetId="11">寿阳县!$2:$4</definedName>
    <definedName name="_xlnm.Print_Titles" localSheetId="5">介休市!$2:$4</definedName>
  </definedNames>
  <calcPr calcId="144525"/>
</workbook>
</file>

<file path=xl/sharedStrings.xml><?xml version="1.0" encoding="utf-8"?>
<sst xmlns="http://schemas.openxmlformats.org/spreadsheetml/2006/main" count="577" uniqueCount="270">
  <si>
    <t>附件1</t>
  </si>
  <si>
    <t>晋中市2023年度第一批农村公路建设目标任务汇总表</t>
  </si>
  <si>
    <t>序号</t>
  </si>
  <si>
    <t>市</t>
  </si>
  <si>
    <t>县</t>
  </si>
  <si>
    <t>合计</t>
  </si>
  <si>
    <t>三个一号
旅游公路</t>
  </si>
  <si>
    <t>“四好农村路”</t>
  </si>
  <si>
    <t>自然村通硬化路</t>
  </si>
  <si>
    <t>建制村通双车道</t>
  </si>
  <si>
    <t>乡镇通三级及以上公路</t>
  </si>
  <si>
    <t>县乡公路改造</t>
  </si>
  <si>
    <t>资源路产业路</t>
  </si>
  <si>
    <t>危桥改造</t>
  </si>
  <si>
    <t>村道生命
安防</t>
  </si>
  <si>
    <t>公里</t>
  </si>
  <si>
    <t>万元</t>
  </si>
  <si>
    <t>项目个数</t>
  </si>
  <si>
    <t>座</t>
  </si>
  <si>
    <t>晋中市小计</t>
  </si>
  <si>
    <t>晋中市</t>
  </si>
  <si>
    <t>榆次区</t>
  </si>
  <si>
    <t>太谷区</t>
  </si>
  <si>
    <t>祁县</t>
  </si>
  <si>
    <t>平遥县</t>
  </si>
  <si>
    <t>介休市</t>
  </si>
  <si>
    <t>灵石县</t>
  </si>
  <si>
    <t>榆社县</t>
  </si>
  <si>
    <t>左权县</t>
  </si>
  <si>
    <t>和顺县</t>
  </si>
  <si>
    <t>昔阳县</t>
  </si>
  <si>
    <t>寿阳县</t>
  </si>
  <si>
    <t>附件1-1</t>
  </si>
  <si>
    <t>榆次区2023年农村公路建设项目（第一批）
农村公路建设目标任务明细表</t>
  </si>
  <si>
    <t>项目名称</t>
  </si>
  <si>
    <t>计划里程
（公里）</t>
  </si>
  <si>
    <t>估算投资
（万元）</t>
  </si>
  <si>
    <t>备注</t>
  </si>
  <si>
    <t>榆次区合计</t>
  </si>
  <si>
    <t>一</t>
  </si>
  <si>
    <t>四好农村路</t>
  </si>
  <si>
    <t>（一）</t>
  </si>
  <si>
    <t>九东线西窑桥</t>
  </si>
  <si>
    <t>510㎡</t>
  </si>
  <si>
    <t>王内线内白桥</t>
  </si>
  <si>
    <t>144㎡</t>
  </si>
  <si>
    <t>罕榆线小峪口大桥</t>
  </si>
  <si>
    <t>880㎡</t>
  </si>
  <si>
    <t>附件1-2</t>
  </si>
  <si>
    <t>太谷区2023年农村公路建设项目（第一批）
农村公路建设目标任务明细表</t>
  </si>
  <si>
    <t>技术等级</t>
  </si>
  <si>
    <t>太谷区合计</t>
  </si>
  <si>
    <t>东岂线-南谷村</t>
  </si>
  <si>
    <t>四级</t>
  </si>
  <si>
    <t>温王线-马兰村</t>
  </si>
  <si>
    <t>（二）</t>
  </si>
  <si>
    <t>建制村双车道</t>
  </si>
  <si>
    <t>太谷西站路-祁县县界</t>
  </si>
  <si>
    <t>（三）</t>
  </si>
  <si>
    <t>北孟线石河桥改建工程</t>
  </si>
  <si>
    <t>586㎡</t>
  </si>
  <si>
    <t>二</t>
  </si>
  <si>
    <t>太行一号旅游公路</t>
  </si>
  <si>
    <t>太谷西山底至黑峰谷旅游公路</t>
  </si>
  <si>
    <t>附件1-3</t>
  </si>
  <si>
    <r>
      <t>祁县</t>
    </r>
    <r>
      <rPr>
        <b/>
        <sz val="28"/>
        <rFont val="黑体"/>
        <charset val="134"/>
      </rPr>
      <t>2023年农村公路建设项目（第一批）
农村公路建设目标任务明细表</t>
    </r>
  </si>
  <si>
    <t>祁县合计</t>
  </si>
  <si>
    <t>加乐-东观</t>
  </si>
  <si>
    <t>208-聚里庄</t>
  </si>
  <si>
    <t>青沙-马跑泉道路</t>
  </si>
  <si>
    <t>河南-谷任线</t>
  </si>
  <si>
    <t>原西-修善</t>
  </si>
  <si>
    <t>晓义-北六门</t>
  </si>
  <si>
    <t>闫名-任何堡</t>
  </si>
  <si>
    <t>永远桥</t>
  </si>
  <si>
    <t>72㎡</t>
  </si>
  <si>
    <t>附件1-4</t>
  </si>
  <si>
    <t>平遥县2023年农村公路建设项目（第一批）
农村公路建设目标任务明细表</t>
  </si>
  <si>
    <t>平遥县合计</t>
  </si>
  <si>
    <t>普洞-旧堡</t>
  </si>
  <si>
    <t>襄平线-贾家庄</t>
  </si>
  <si>
    <t>古陶二中-闫良</t>
  </si>
  <si>
    <t>赵南线-罗城</t>
  </si>
  <si>
    <t>乡镇通三级以上公路</t>
  </si>
  <si>
    <t>东环线-岳壁二中</t>
  </si>
  <si>
    <t>三级</t>
  </si>
  <si>
    <t>（四）</t>
  </si>
  <si>
    <t>县乡路改造</t>
  </si>
  <si>
    <t>西郭-东郭</t>
  </si>
  <si>
    <t>（五）</t>
  </si>
  <si>
    <t>鱼市桥</t>
  </si>
  <si>
    <t>180㎡</t>
  </si>
  <si>
    <t>环惠济河两岸旅游公路</t>
  </si>
  <si>
    <t>环天鹭湖旅游专用公路</t>
  </si>
  <si>
    <t>二级</t>
  </si>
  <si>
    <t>平遥古城至沁源旅游公路</t>
  </si>
  <si>
    <t>附件1-5</t>
  </si>
  <si>
    <t>介休市2023年农村公路建设项目（第一批）
农村公路建设目标任务明细表</t>
  </si>
  <si>
    <t>介休市合计</t>
  </si>
  <si>
    <t>小山头-煤矿</t>
  </si>
  <si>
    <t>小畅至大郎神</t>
  </si>
  <si>
    <t>东杨屯-窑则头</t>
  </si>
  <si>
    <t>介出线-大褚屯</t>
  </si>
  <si>
    <t>西靳屯-坂地</t>
  </si>
  <si>
    <t>邬东线东湖龙水库-下梁</t>
  </si>
  <si>
    <t>北盐场桥-108国道道路改造工程</t>
  </si>
  <si>
    <t>介休市万关线万户堡段重车分流道路改建工程</t>
  </si>
  <si>
    <t>村道安防</t>
  </si>
  <si>
    <t>张兰-西北里安全生命防护工程</t>
  </si>
  <si>
    <t>东夏线-三张线安全生命防护工程</t>
  </si>
  <si>
    <t>霍宋线-东段屯安全生命防护工程</t>
  </si>
  <si>
    <t>东大期-霍宋线安全生命防护工程</t>
  </si>
  <si>
    <t>洪相-西段屯安全生命防护工程</t>
  </si>
  <si>
    <t>堡上-大褚屯安全生命防护工程</t>
  </si>
  <si>
    <t>迎远堡-里屯安全生命防护工程</t>
  </si>
  <si>
    <t>涧里-上岭后安全生命防护工程</t>
  </si>
  <si>
    <t>介出线-龙头安全生命防护工程</t>
  </si>
  <si>
    <t>靳陵-电厂安全生命防护工程</t>
  </si>
  <si>
    <t>东大期-万关线安全生命防护工程</t>
  </si>
  <si>
    <t>西狐村桥拆除重建改造工程</t>
  </si>
  <si>
    <t>300㎡</t>
  </si>
  <si>
    <t>白家堡桥建设工程</t>
  </si>
  <si>
    <t>3400㎡</t>
  </si>
  <si>
    <t>太行一号旅游路</t>
  </si>
  <si>
    <t>西赵线</t>
  </si>
  <si>
    <t>介大线</t>
  </si>
  <si>
    <t>附件1-6</t>
  </si>
  <si>
    <t>灵石县2023年农村公路建设项目（第一批）
农村公路建设目标任务明细表</t>
  </si>
  <si>
    <t>灵石县合计</t>
  </si>
  <si>
    <t>西堡—向阳庄</t>
  </si>
  <si>
    <t>玉成—高崖</t>
  </si>
  <si>
    <t>乡镇通三级</t>
  </si>
  <si>
    <t>石柜—王家岭</t>
  </si>
  <si>
    <t>景西线—旺岭煤矿</t>
  </si>
  <si>
    <t>东夏线—水峪</t>
  </si>
  <si>
    <t>东夏线—草桥</t>
  </si>
  <si>
    <t>来全—汤村</t>
  </si>
  <si>
    <t>燕家垣—曲村</t>
  </si>
  <si>
    <t>夏木线-漫河</t>
  </si>
  <si>
    <t>道梁线-岩村</t>
  </si>
  <si>
    <t>沙道线-南岭</t>
  </si>
  <si>
    <t>景家沟-阁老洼</t>
  </si>
  <si>
    <t>道美-毛家岭</t>
  </si>
  <si>
    <t>集屯—静升</t>
  </si>
  <si>
    <t>永吉大道-南原</t>
  </si>
  <si>
    <t>石梁线-慈云寺</t>
  </si>
  <si>
    <t>南红线—金山景区</t>
  </si>
  <si>
    <t>附件1-7</t>
  </si>
  <si>
    <t>榆社县2023年农村公路建设项目（第一批）
农村公路建设目标任务明细表</t>
  </si>
  <si>
    <t>榆社县合计</t>
  </si>
  <si>
    <t>南河底-社城</t>
  </si>
  <si>
    <t>郭家社-佛爷岭</t>
  </si>
  <si>
    <t>寨上-北逆流河村</t>
  </si>
  <si>
    <t>水泽-和顺仪城（界）</t>
  </si>
  <si>
    <t>柳滩农业产业园区</t>
  </si>
  <si>
    <t>申村农业产业园区</t>
  </si>
  <si>
    <t>北河-西庄农业产业园区</t>
  </si>
  <si>
    <t>榆社县水磨头桥危桥改造工程</t>
  </si>
  <si>
    <r>
      <rPr>
        <sz val="12"/>
        <rFont val="仿宋_GB2312"/>
        <charset val="134"/>
      </rPr>
      <t>374</t>
    </r>
    <r>
      <rPr>
        <sz val="12"/>
        <rFont val="宋体"/>
        <charset val="134"/>
      </rPr>
      <t>㎡</t>
    </r>
  </si>
  <si>
    <t>东马村-太长线（西马桥）水毁修复工程</t>
  </si>
  <si>
    <r>
      <rPr>
        <sz val="12"/>
        <rFont val="仿宋_GB2312"/>
        <charset val="134"/>
      </rPr>
      <t>600</t>
    </r>
    <r>
      <rPr>
        <sz val="12"/>
        <rFont val="宋体"/>
        <charset val="134"/>
      </rPr>
      <t>㎡</t>
    </r>
  </si>
  <si>
    <t>何辉线-西清秀村（西清秀桥）重建工程</t>
  </si>
  <si>
    <r>
      <rPr>
        <sz val="12"/>
        <rFont val="仿宋_GB2312"/>
        <charset val="134"/>
      </rPr>
      <t>338</t>
    </r>
    <r>
      <rPr>
        <sz val="12"/>
        <rFont val="宋体"/>
        <charset val="134"/>
      </rPr>
      <t>㎡</t>
    </r>
  </si>
  <si>
    <t>南云线（云竹桥）重建工程</t>
  </si>
  <si>
    <r>
      <rPr>
        <sz val="12"/>
        <rFont val="仿宋_GB2312"/>
        <charset val="134"/>
      </rPr>
      <t>723</t>
    </r>
    <r>
      <rPr>
        <sz val="12"/>
        <rFont val="宋体"/>
        <charset val="134"/>
      </rPr>
      <t>㎡</t>
    </r>
  </si>
  <si>
    <t>峡西线（西沟桥）新建工程</t>
  </si>
  <si>
    <r>
      <rPr>
        <sz val="12"/>
        <rFont val="仿宋_GB2312"/>
        <charset val="134"/>
      </rPr>
      <t>102</t>
    </r>
    <r>
      <rPr>
        <sz val="12"/>
        <rFont val="宋体"/>
        <charset val="134"/>
      </rPr>
      <t>㎡</t>
    </r>
  </si>
  <si>
    <t>峡西线（西庄二桥）新建工程</t>
  </si>
  <si>
    <r>
      <rPr>
        <sz val="12"/>
        <rFont val="仿宋_GB2312"/>
        <charset val="134"/>
      </rPr>
      <t>179</t>
    </r>
    <r>
      <rPr>
        <sz val="12"/>
        <rFont val="宋体"/>
        <charset val="134"/>
      </rPr>
      <t>㎡</t>
    </r>
  </si>
  <si>
    <t>峡西线（西庄桥）新建工程</t>
  </si>
  <si>
    <r>
      <rPr>
        <sz val="12"/>
        <rFont val="仿宋_GB2312"/>
        <charset val="134"/>
      </rPr>
      <t>961</t>
    </r>
    <r>
      <rPr>
        <sz val="12"/>
        <rFont val="宋体"/>
        <charset val="134"/>
      </rPr>
      <t>㎡</t>
    </r>
  </si>
  <si>
    <r>
      <rPr>
        <sz val="12"/>
        <rFont val="仿宋_GB2312"/>
        <charset val="134"/>
      </rPr>
      <t>榆洪线</t>
    </r>
    <r>
      <rPr>
        <sz val="12"/>
        <rFont val="仿宋_GB2312"/>
        <charset val="0"/>
      </rPr>
      <t>-</t>
    </r>
    <r>
      <rPr>
        <sz val="12"/>
        <rFont val="仿宋_GB2312"/>
        <charset val="134"/>
      </rPr>
      <t>麻池垴（麻池垴桥）水毁修复工程</t>
    </r>
  </si>
  <si>
    <r>
      <rPr>
        <sz val="12"/>
        <rFont val="仿宋_GB2312"/>
        <charset val="134"/>
      </rPr>
      <t>72</t>
    </r>
    <r>
      <rPr>
        <sz val="12"/>
        <rFont val="宋体"/>
        <charset val="134"/>
      </rPr>
      <t>㎡</t>
    </r>
  </si>
  <si>
    <t>小杜余沟-庙岭山</t>
  </si>
  <si>
    <t>续建</t>
  </si>
  <si>
    <t>榆社县城-武乡大岔沟</t>
  </si>
  <si>
    <t>二、三级</t>
  </si>
  <si>
    <t>太行一号旅游路榆社县河峪-悟云山景区公路改建工程</t>
  </si>
  <si>
    <t>太行一号旅游路榆社县讲堂-郭郊公路改建工程</t>
  </si>
  <si>
    <t>太行一号旅游路榆社县旋余沟村-（北王村）湿地公园公路改建工程</t>
  </si>
  <si>
    <t>附件1-8</t>
  </si>
  <si>
    <t>左权县2023年农村公路建设项目（第一批）
农村公路建设目标任务明细表</t>
  </si>
  <si>
    <t>左权县合计</t>
  </si>
  <si>
    <t>骆驼至万达公路改造工程</t>
  </si>
  <si>
    <t>原庄-旧原庄道路路面改造工程</t>
  </si>
  <si>
    <t>南沟村道路路面改造工程</t>
  </si>
  <si>
    <t>下下线至长吉村道路路面改造工程</t>
  </si>
  <si>
    <t>小亭沟村通公路工程</t>
  </si>
  <si>
    <t>莲花岩-龙泉公园景区连接线</t>
  </si>
  <si>
    <t>泽城-上口</t>
  </si>
  <si>
    <t>桐峪-原桐峪道班（桐峪1941绕行道路工程）</t>
  </si>
  <si>
    <t>新闻烈士纪念碑配套道路工程</t>
  </si>
  <si>
    <t>麻田片区道路提升改造工程</t>
  </si>
  <si>
    <t>附件1-9</t>
  </si>
  <si>
    <t>和顺县2023年农村公路建设项目（第一批）
农村公路建设目标任务明细表</t>
  </si>
  <si>
    <t>和顺县合计</t>
  </si>
  <si>
    <t>圪范线至百备景区</t>
  </si>
  <si>
    <t>后仪岭至大南巷</t>
  </si>
  <si>
    <t>S318至南沟</t>
  </si>
  <si>
    <t>瓦房-沙佛陀</t>
  </si>
  <si>
    <t>泊里村杏花小镇生态园产业路1</t>
  </si>
  <si>
    <t>泊里村杏花小镇生态园产业路2</t>
  </si>
  <si>
    <t>和顺县李阳镇三奇村路网建设工程</t>
  </si>
  <si>
    <t>和顺县鑫财农牧业产业路</t>
  </si>
  <si>
    <t>松烟镇东山村入村路</t>
  </si>
  <si>
    <t>太行一号旅游公路圈马坪村至南天池村</t>
  </si>
  <si>
    <t>太行一号旅游路和顺团壁至独堆</t>
  </si>
  <si>
    <t>太行一号旅游路马坊村至西马泉村</t>
  </si>
  <si>
    <t>太行一号旅游路昔阳界至紫罗村</t>
  </si>
  <si>
    <t>紫罗—井玉沟</t>
  </si>
  <si>
    <t>附件1-10</t>
  </si>
  <si>
    <t>昔阳县2023年农村公路建设项目（第一批）
农村公路建设目标任务明细表</t>
  </si>
  <si>
    <t>昔阳县合计</t>
  </si>
  <si>
    <t>昔阳县沾尚镇半沟村村通道路工程</t>
  </si>
  <si>
    <t>安家庄至卷峪沟</t>
  </si>
  <si>
    <t>瓮山至黄庵垴</t>
  </si>
  <si>
    <t>虹桥关至蒙山</t>
  </si>
  <si>
    <t>蒙山至县广电发射台</t>
  </si>
  <si>
    <t>县广电发射台至水泉</t>
  </si>
  <si>
    <t>里沙瑶至南北岩</t>
  </si>
  <si>
    <t>蒙山至黄岩</t>
  </si>
  <si>
    <t>附件1-11</t>
  </si>
  <si>
    <t>寿阳县2023年农村公路建设项目（第一批）
农村公路建设目标任务明细表</t>
  </si>
  <si>
    <t>寿阳县合计</t>
  </si>
  <si>
    <t>范村至沟东</t>
  </si>
  <si>
    <t>范村-寨北村</t>
  </si>
  <si>
    <t>寨东至寨北</t>
  </si>
  <si>
    <t>西郭义至野狐岭</t>
  </si>
  <si>
    <t>S216至磨儿沟</t>
  </si>
  <si>
    <t>S216至新家庄</t>
  </si>
  <si>
    <t>G307至半沟</t>
  </si>
  <si>
    <t>S216至东沟</t>
  </si>
  <si>
    <t>S216至王家垴</t>
  </si>
  <si>
    <t>冯家庄至双凤岭</t>
  </si>
  <si>
    <t>盂上线至赛头</t>
  </si>
  <si>
    <t>盂上线至下解愁</t>
  </si>
  <si>
    <t>医院门口至郑家庄</t>
  </si>
  <si>
    <t>王金庄至榆成</t>
  </si>
  <si>
    <t>G307至冯家寨</t>
  </si>
  <si>
    <t>北下庄至小阳坡</t>
  </si>
  <si>
    <t>石泉至碧石</t>
  </si>
  <si>
    <t>大南河至童子河线</t>
  </si>
  <si>
    <t>山郊至新南洼</t>
  </si>
  <si>
    <t>电厂门口至李家沟</t>
  </si>
  <si>
    <t>北梁至后沟</t>
  </si>
  <si>
    <t>马庄至宣王</t>
  </si>
  <si>
    <t>段庄至河后</t>
  </si>
  <si>
    <t>九榆线至建公</t>
  </si>
  <si>
    <t>白道-榆次界</t>
  </si>
  <si>
    <t>纂木至西木庄</t>
  </si>
  <si>
    <t>北河-徐家堙</t>
  </si>
  <si>
    <t>道坪至大沟</t>
  </si>
  <si>
    <t>昌光-黑土岩</t>
  </si>
  <si>
    <t>松塔村——郭村</t>
  </si>
  <si>
    <t>山团线-黑土岩</t>
  </si>
  <si>
    <t>新寺庄至十字堙线</t>
  </si>
  <si>
    <t>杏岩至瓦吉垴</t>
  </si>
  <si>
    <t>芹松线至闫家庄</t>
  </si>
  <si>
    <t>G307至房家坪</t>
  </si>
  <si>
    <t>落摩寺至西坡</t>
  </si>
  <si>
    <t>芹松线-路家沟</t>
  </si>
  <si>
    <t>芹松线至程家庄</t>
  </si>
  <si>
    <t>芹松线至官庄</t>
  </si>
  <si>
    <t>芹松线至宣瑶</t>
  </si>
  <si>
    <t>1</t>
  </si>
  <si>
    <t>羊头崖至新南洼</t>
  </si>
  <si>
    <t>灵芝故里旅游公路项目</t>
  </si>
  <si>
    <t>寿星故里旅游公路项目</t>
  </si>
  <si>
    <t>寿阳县方山国家森林公园旅游路路面改造工程</t>
  </si>
  <si>
    <t>龙栖湖环湖公路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</si>
</sst>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#,##0_ "/>
    <numFmt numFmtId="179" formatCode="0.00_ "/>
    <numFmt numFmtId="180" formatCode="#,##0.0_ "/>
  </numFmts>
  <fonts count="55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仿宋_GB2312"/>
      <charset val="134"/>
    </font>
    <font>
      <sz val="14"/>
      <name val="仿宋_GB2312"/>
      <charset val="134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28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name val="宋体"/>
      <charset val="0"/>
    </font>
    <font>
      <sz val="12"/>
      <name val="仿宋_GB2312"/>
      <charset val="134"/>
    </font>
    <font>
      <sz val="11"/>
      <name val="仿宋_GB2312"/>
      <charset val="134"/>
    </font>
    <font>
      <sz val="12"/>
      <name val="仿宋_GB2312"/>
      <charset val="0"/>
    </font>
    <font>
      <sz val="12"/>
      <name val="宋体"/>
      <charset val="0"/>
    </font>
    <font>
      <sz val="14"/>
      <name val="仿宋_GB2312"/>
      <charset val="0"/>
    </font>
    <font>
      <b/>
      <sz val="16"/>
      <name val="仿宋_GB2312"/>
      <charset val="134"/>
    </font>
    <font>
      <sz val="16"/>
      <name val="仿宋_GB2312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2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0"/>
    </font>
    <font>
      <sz val="12"/>
      <color theme="1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0"/>
      <name val="仿宋"/>
      <charset val="134"/>
    </font>
    <font>
      <sz val="10"/>
      <name val="仿宋"/>
      <charset val="134"/>
    </font>
    <font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b/>
      <sz val="2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4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0" borderId="0"/>
    <xf numFmtId="0" fontId="36" fillId="9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7" fillId="11" borderId="16" applyNumberFormat="0" applyAlignment="0" applyProtection="0">
      <alignment vertical="center"/>
    </xf>
    <xf numFmtId="0" fontId="48" fillId="12" borderId="21" applyNumberForma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3" fillId="0" borderId="0" applyFill="0">
      <alignment vertical="center"/>
    </xf>
    <xf numFmtId="0" fontId="33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53" fillId="0" borderId="0"/>
    <xf numFmtId="0" fontId="53" fillId="0" borderId="0"/>
  </cellStyleXfs>
  <cellXfs count="19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52" applyFont="1" applyFill="1" applyBorder="1" applyAlignment="1">
      <alignment horizontal="center" vertical="center" wrapText="1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9" fontId="15" fillId="0" borderId="7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0" xfId="0" applyFont="1" applyFill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7" fontId="16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9" fontId="16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177" fontId="18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 wrapText="1"/>
    </xf>
    <xf numFmtId="176" fontId="19" fillId="0" borderId="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1" fillId="0" borderId="8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176" fontId="20" fillId="0" borderId="8" xfId="0" applyNumberFormat="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176" fontId="11" fillId="0" borderId="8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179" fontId="19" fillId="0" borderId="8" xfId="0" applyNumberFormat="1" applyFont="1" applyFill="1" applyBorder="1" applyAlignment="1">
      <alignment horizontal="center" vertical="center" wrapText="1"/>
    </xf>
    <xf numFmtId="176" fontId="19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8" xfId="0" applyNumberFormat="1" applyFont="1" applyFill="1" applyBorder="1" applyAlignment="1">
      <alignment horizontal="center" vertical="center" wrapText="1"/>
    </xf>
    <xf numFmtId="0" fontId="9" fillId="0" borderId="1" xfId="52" applyFont="1" applyFill="1" applyBorder="1" applyAlignment="1" applyProtection="1">
      <alignment horizontal="center" vertical="center" wrapText="1"/>
      <protection locked="0"/>
    </xf>
    <xf numFmtId="0" fontId="3" fillId="0" borderId="1" xfId="45" applyFont="1" applyFill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center" vertical="center" wrapText="1"/>
    </xf>
    <xf numFmtId="0" fontId="3" fillId="0" borderId="1" xfId="52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8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79" fontId="19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179" fontId="23" fillId="0" borderId="4" xfId="0" applyNumberFormat="1" applyFont="1" applyFill="1" applyBorder="1" applyAlignment="1">
      <alignment horizontal="center" vertical="center" wrapText="1"/>
    </xf>
    <xf numFmtId="176" fontId="23" fillId="0" borderId="14" xfId="0" applyNumberFormat="1" applyFont="1" applyFill="1" applyBorder="1" applyAlignment="1">
      <alignment horizontal="center" vertical="center" wrapText="1"/>
    </xf>
    <xf numFmtId="179" fontId="19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>
      <alignment horizontal="center" vertical="center" wrapText="1"/>
    </xf>
    <xf numFmtId="179" fontId="11" fillId="0" borderId="4" xfId="0" applyNumberFormat="1" applyFont="1" applyFill="1" applyBorder="1" applyAlignment="1">
      <alignment horizontal="center" vertical="center" wrapText="1"/>
    </xf>
    <xf numFmtId="179" fontId="23" fillId="0" borderId="1" xfId="0" applyNumberFormat="1" applyFont="1" applyFill="1" applyBorder="1" applyAlignment="1">
      <alignment horizontal="center" vertical="center" wrapText="1"/>
    </xf>
    <xf numFmtId="176" fontId="23" fillId="0" borderId="8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79" fontId="2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4" fillId="0" borderId="1" xfId="0" applyFont="1" applyBorder="1">
      <alignment vertical="center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179" fontId="11" fillId="0" borderId="7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distributed" vertical="center"/>
    </xf>
    <xf numFmtId="176" fontId="27" fillId="0" borderId="0" xfId="0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76" fontId="28" fillId="0" borderId="1" xfId="0" applyNumberFormat="1" applyFont="1" applyFill="1" applyBorder="1" applyAlignment="1">
      <alignment horizontal="center" vertical="center"/>
    </xf>
    <xf numFmtId="176" fontId="28" fillId="0" borderId="1" xfId="0" applyNumberFormat="1" applyFont="1" applyFill="1" applyBorder="1" applyAlignment="1">
      <alignment horizontal="center" vertical="center" wrapText="1"/>
    </xf>
    <xf numFmtId="176" fontId="29" fillId="0" borderId="1" xfId="0" applyNumberFormat="1" applyFont="1" applyFill="1" applyBorder="1" applyAlignment="1">
      <alignment horizontal="center" vertical="center" wrapText="1"/>
    </xf>
    <xf numFmtId="176" fontId="30" fillId="0" borderId="11" xfId="0" applyNumberFormat="1" applyFont="1" applyFill="1" applyBorder="1" applyAlignment="1">
      <alignment horizontal="center" vertical="center" wrapText="1"/>
    </xf>
    <xf numFmtId="179" fontId="30" fillId="0" borderId="1" xfId="0" applyNumberFormat="1" applyFont="1" applyFill="1" applyBorder="1" applyAlignment="1">
      <alignment horizontal="center" vertical="center" wrapText="1"/>
    </xf>
    <xf numFmtId="176" fontId="30" fillId="0" borderId="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176" fontId="31" fillId="0" borderId="1" xfId="0" applyNumberFormat="1" applyFont="1" applyFill="1" applyBorder="1" applyAlignment="1">
      <alignment horizontal="center" vertical="center"/>
    </xf>
    <xf numFmtId="176" fontId="31" fillId="0" borderId="11" xfId="0" applyNumberFormat="1" applyFont="1" applyFill="1" applyBorder="1" applyAlignment="1">
      <alignment horizontal="center" vertical="center" wrapText="1"/>
    </xf>
    <xf numFmtId="177" fontId="31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178" fontId="31" fillId="0" borderId="1" xfId="0" applyNumberFormat="1" applyFont="1" applyFill="1" applyBorder="1" applyAlignment="1">
      <alignment horizontal="center" vertical="center"/>
    </xf>
    <xf numFmtId="180" fontId="31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Sheet1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附表4" xfId="51"/>
    <cellStyle name="常规_通达工程西部计划2003-11-20_计划空白表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7"/>
  <sheetViews>
    <sheetView topLeftCell="A2" workbookViewId="0">
      <selection activeCell="C15" sqref="C15"/>
    </sheetView>
  </sheetViews>
  <sheetFormatPr defaultColWidth="9" defaultRowHeight="13.5"/>
  <cols>
    <col min="8" max="8" width="10.375"/>
  </cols>
  <sheetData>
    <row r="1" ht="28" customHeight="1" spans="2:25"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ht="63" customHeight="1" spans="1:25">
      <c r="A2" s="175" t="s">
        <v>1</v>
      </c>
      <c r="B2" s="176"/>
      <c r="C2" s="175"/>
      <c r="D2" s="177"/>
      <c r="E2" s="177"/>
      <c r="F2" s="177"/>
      <c r="G2" s="177"/>
      <c r="H2" s="177"/>
      <c r="I2" s="177"/>
      <c r="J2" s="177"/>
      <c r="K2" s="177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ht="26" customHeight="1" spans="1:25">
      <c r="A3" s="178" t="s">
        <v>2</v>
      </c>
      <c r="B3" s="179" t="s">
        <v>3</v>
      </c>
      <c r="C3" s="179" t="s">
        <v>4</v>
      </c>
      <c r="D3" s="180" t="s">
        <v>5</v>
      </c>
      <c r="E3" s="180"/>
      <c r="F3" s="181" t="s">
        <v>6</v>
      </c>
      <c r="G3" s="181"/>
      <c r="H3" s="181"/>
      <c r="I3" s="180" t="s">
        <v>7</v>
      </c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</row>
    <row r="4" ht="26" customHeight="1" spans="1:25">
      <c r="A4" s="178"/>
      <c r="B4" s="179"/>
      <c r="C4" s="179"/>
      <c r="D4" s="180"/>
      <c r="E4" s="180"/>
      <c r="F4" s="181"/>
      <c r="G4" s="181"/>
      <c r="H4" s="181"/>
      <c r="I4" s="180" t="s">
        <v>5</v>
      </c>
      <c r="J4" s="180"/>
      <c r="K4" s="180"/>
      <c r="L4" s="191" t="s">
        <v>8</v>
      </c>
      <c r="M4" s="182"/>
      <c r="N4" s="191" t="s">
        <v>9</v>
      </c>
      <c r="O4" s="182"/>
      <c r="P4" s="191" t="s">
        <v>10</v>
      </c>
      <c r="Q4" s="182"/>
      <c r="R4" s="191" t="s">
        <v>11</v>
      </c>
      <c r="S4" s="182"/>
      <c r="T4" s="182" t="s">
        <v>12</v>
      </c>
      <c r="U4" s="182"/>
      <c r="V4" s="191" t="s">
        <v>13</v>
      </c>
      <c r="W4" s="182"/>
      <c r="X4" s="191" t="s">
        <v>14</v>
      </c>
      <c r="Y4" s="191"/>
    </row>
    <row r="5" ht="26" customHeight="1" spans="1:25">
      <c r="A5" s="178"/>
      <c r="B5" s="179"/>
      <c r="C5" s="179"/>
      <c r="D5" s="182" t="s">
        <v>15</v>
      </c>
      <c r="E5" s="182" t="s">
        <v>16</v>
      </c>
      <c r="F5" s="182" t="s">
        <v>17</v>
      </c>
      <c r="G5" s="182" t="s">
        <v>15</v>
      </c>
      <c r="H5" s="182" t="s">
        <v>16</v>
      </c>
      <c r="I5" s="182" t="s">
        <v>17</v>
      </c>
      <c r="J5" s="182" t="s">
        <v>15</v>
      </c>
      <c r="K5" s="182" t="s">
        <v>16</v>
      </c>
      <c r="L5" s="191" t="s">
        <v>15</v>
      </c>
      <c r="M5" s="182" t="s">
        <v>16</v>
      </c>
      <c r="N5" s="191" t="s">
        <v>15</v>
      </c>
      <c r="O5" s="182" t="s">
        <v>16</v>
      </c>
      <c r="P5" s="191" t="s">
        <v>15</v>
      </c>
      <c r="Q5" s="182" t="s">
        <v>16</v>
      </c>
      <c r="R5" s="191" t="s">
        <v>15</v>
      </c>
      <c r="S5" s="182" t="s">
        <v>16</v>
      </c>
      <c r="T5" s="191" t="s">
        <v>15</v>
      </c>
      <c r="U5" s="182" t="s">
        <v>16</v>
      </c>
      <c r="V5" s="191" t="s">
        <v>18</v>
      </c>
      <c r="W5" s="182" t="s">
        <v>16</v>
      </c>
      <c r="X5" s="191" t="s">
        <v>15</v>
      </c>
      <c r="Y5" s="182" t="s">
        <v>16</v>
      </c>
    </row>
    <row r="6" ht="26" customHeight="1" spans="1:25">
      <c r="A6" s="183"/>
      <c r="B6" s="184" t="s">
        <v>19</v>
      </c>
      <c r="C6" s="184"/>
      <c r="D6" s="185">
        <f t="shared" ref="D6:Y6" si="0">SUM(D7:D17)</f>
        <v>610.348</v>
      </c>
      <c r="E6" s="185">
        <f t="shared" si="0"/>
        <v>372626.0621</v>
      </c>
      <c r="F6" s="185">
        <f t="shared" si="0"/>
        <v>28</v>
      </c>
      <c r="G6" s="185">
        <f t="shared" si="0"/>
        <v>286.399</v>
      </c>
      <c r="H6" s="185">
        <f t="shared" si="0"/>
        <v>234638.46</v>
      </c>
      <c r="I6" s="185">
        <f t="shared" si="0"/>
        <v>135</v>
      </c>
      <c r="J6" s="185">
        <f t="shared" si="0"/>
        <v>323.949</v>
      </c>
      <c r="K6" s="185">
        <f t="shared" si="0"/>
        <v>137987.6021</v>
      </c>
      <c r="L6" s="185">
        <f t="shared" si="0"/>
        <v>141.937</v>
      </c>
      <c r="M6" s="185">
        <f t="shared" si="0"/>
        <v>17341.1207</v>
      </c>
      <c r="N6" s="185">
        <f t="shared" si="0"/>
        <v>44.13</v>
      </c>
      <c r="O6" s="185">
        <f t="shared" si="0"/>
        <v>10701</v>
      </c>
      <c r="P6" s="185">
        <f t="shared" si="0"/>
        <v>15.936</v>
      </c>
      <c r="Q6" s="185">
        <f t="shared" si="0"/>
        <v>8478</v>
      </c>
      <c r="R6" s="185">
        <f t="shared" si="0"/>
        <v>96.949</v>
      </c>
      <c r="S6" s="185">
        <f t="shared" si="0"/>
        <v>78535.7</v>
      </c>
      <c r="T6" s="185">
        <f t="shared" si="0"/>
        <v>25.297</v>
      </c>
      <c r="U6" s="185">
        <f t="shared" si="0"/>
        <v>16633.7</v>
      </c>
      <c r="V6" s="185">
        <f t="shared" si="0"/>
        <v>16</v>
      </c>
      <c r="W6" s="185">
        <f t="shared" si="0"/>
        <v>5893.3914</v>
      </c>
      <c r="X6" s="185">
        <f t="shared" si="0"/>
        <v>28.369</v>
      </c>
      <c r="Y6" s="185">
        <f t="shared" si="0"/>
        <v>404.69</v>
      </c>
    </row>
    <row r="7" ht="26" customHeight="1" spans="1:25">
      <c r="A7" s="186">
        <v>1</v>
      </c>
      <c r="B7" s="187" t="s">
        <v>20</v>
      </c>
      <c r="C7" s="187" t="s">
        <v>21</v>
      </c>
      <c r="D7" s="188"/>
      <c r="E7" s="188">
        <f t="shared" ref="E7:E17" si="1">H7+K7</f>
        <v>1200</v>
      </c>
      <c r="F7" s="188"/>
      <c r="G7" s="188"/>
      <c r="H7" s="188"/>
      <c r="I7" s="188">
        <v>3</v>
      </c>
      <c r="J7" s="190"/>
      <c r="K7" s="188">
        <v>1200</v>
      </c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92">
        <v>3</v>
      </c>
      <c r="W7" s="188">
        <v>1200</v>
      </c>
      <c r="X7" s="188"/>
      <c r="Y7" s="188"/>
    </row>
    <row r="8" ht="26" customHeight="1" spans="1:25">
      <c r="A8" s="189">
        <v>2</v>
      </c>
      <c r="B8" s="187" t="s">
        <v>20</v>
      </c>
      <c r="C8" s="187" t="s">
        <v>22</v>
      </c>
      <c r="D8" s="190">
        <f t="shared" ref="D8:D17" si="2">G8+J8</f>
        <v>11.1</v>
      </c>
      <c r="E8" s="188">
        <f t="shared" si="1"/>
        <v>16727</v>
      </c>
      <c r="F8" s="188">
        <v>1</v>
      </c>
      <c r="G8" s="188">
        <v>8</v>
      </c>
      <c r="H8" s="188">
        <v>16000</v>
      </c>
      <c r="I8" s="188">
        <v>4</v>
      </c>
      <c r="J8" s="190">
        <v>3.1</v>
      </c>
      <c r="K8" s="188">
        <v>727</v>
      </c>
      <c r="L8" s="190">
        <v>1.4</v>
      </c>
      <c r="M8" s="188">
        <v>113</v>
      </c>
      <c r="N8" s="190">
        <v>1.7</v>
      </c>
      <c r="O8" s="188">
        <v>221</v>
      </c>
      <c r="P8" s="188"/>
      <c r="Q8" s="188"/>
      <c r="R8" s="188"/>
      <c r="S8" s="188"/>
      <c r="T8" s="188"/>
      <c r="U8" s="188"/>
      <c r="V8" s="192">
        <v>1</v>
      </c>
      <c r="W8" s="188">
        <v>393</v>
      </c>
      <c r="X8" s="188"/>
      <c r="Y8" s="188"/>
    </row>
    <row r="9" ht="26" customHeight="1" spans="1:25">
      <c r="A9" s="186">
        <v>3</v>
      </c>
      <c r="B9" s="187" t="s">
        <v>20</v>
      </c>
      <c r="C9" s="187" t="s">
        <v>23</v>
      </c>
      <c r="D9" s="190">
        <f t="shared" si="2"/>
        <v>21.2</v>
      </c>
      <c r="E9" s="188">
        <f t="shared" si="1"/>
        <v>3110</v>
      </c>
      <c r="F9" s="188"/>
      <c r="G9" s="190"/>
      <c r="H9" s="188"/>
      <c r="I9" s="188">
        <v>8</v>
      </c>
      <c r="J9" s="190">
        <v>21.2</v>
      </c>
      <c r="K9" s="188">
        <v>3110</v>
      </c>
      <c r="L9" s="190">
        <v>13.3</v>
      </c>
      <c r="M9" s="188">
        <v>1970</v>
      </c>
      <c r="N9" s="190">
        <v>7.9</v>
      </c>
      <c r="O9" s="188">
        <v>1030</v>
      </c>
      <c r="P9" s="188"/>
      <c r="Q9" s="188"/>
      <c r="R9" s="188"/>
      <c r="S9" s="188"/>
      <c r="T9" s="188"/>
      <c r="U9" s="188"/>
      <c r="V9" s="192">
        <v>1</v>
      </c>
      <c r="W9" s="188">
        <v>110</v>
      </c>
      <c r="X9" s="188"/>
      <c r="Y9" s="188"/>
    </row>
    <row r="10" ht="26" customHeight="1" spans="1:25">
      <c r="A10" s="189">
        <v>4</v>
      </c>
      <c r="B10" s="187" t="s">
        <v>20</v>
      </c>
      <c r="C10" s="187" t="s">
        <v>24</v>
      </c>
      <c r="D10" s="190">
        <f t="shared" si="2"/>
        <v>54.2</v>
      </c>
      <c r="E10" s="188">
        <f t="shared" si="1"/>
        <v>22030</v>
      </c>
      <c r="F10" s="188">
        <v>3</v>
      </c>
      <c r="G10" s="190">
        <v>40.2</v>
      </c>
      <c r="H10" s="188">
        <v>20500</v>
      </c>
      <c r="I10" s="188">
        <v>7</v>
      </c>
      <c r="J10" s="188">
        <v>14</v>
      </c>
      <c r="K10" s="188">
        <v>1530</v>
      </c>
      <c r="L10" s="190">
        <v>2.2</v>
      </c>
      <c r="M10" s="188">
        <v>250</v>
      </c>
      <c r="N10" s="190">
        <v>8.2</v>
      </c>
      <c r="O10" s="188">
        <v>530</v>
      </c>
      <c r="P10" s="190">
        <f>平遥县!D13</f>
        <v>0.3</v>
      </c>
      <c r="Q10" s="188">
        <f>平遥县!E13</f>
        <v>200</v>
      </c>
      <c r="R10" s="190">
        <v>3.6</v>
      </c>
      <c r="S10" s="188">
        <v>400</v>
      </c>
      <c r="T10" s="193"/>
      <c r="U10" s="188"/>
      <c r="V10" s="192">
        <v>1</v>
      </c>
      <c r="W10" s="188">
        <v>150</v>
      </c>
      <c r="X10" s="188"/>
      <c r="Y10" s="188"/>
    </row>
    <row r="11" ht="26" customHeight="1" spans="1:25">
      <c r="A11" s="186">
        <v>5</v>
      </c>
      <c r="B11" s="187" t="s">
        <v>20</v>
      </c>
      <c r="C11" s="187" t="s">
        <v>25</v>
      </c>
      <c r="D11" s="190">
        <f t="shared" si="2"/>
        <v>52.03</v>
      </c>
      <c r="E11" s="188">
        <f t="shared" si="1"/>
        <v>21950.09</v>
      </c>
      <c r="F11" s="188">
        <v>2</v>
      </c>
      <c r="G11" s="188">
        <v>28.04</v>
      </c>
      <c r="H11" s="188">
        <v>13841.4</v>
      </c>
      <c r="I11" s="188">
        <v>21</v>
      </c>
      <c r="J11" s="188">
        <v>23.99</v>
      </c>
      <c r="K11" s="188">
        <v>8108.69</v>
      </c>
      <c r="L11" s="190">
        <v>2.73</v>
      </c>
      <c r="M11" s="188">
        <v>550</v>
      </c>
      <c r="N11" s="190">
        <v>4.19</v>
      </c>
      <c r="O11" s="188">
        <v>840</v>
      </c>
      <c r="P11" s="188"/>
      <c r="Q11" s="188"/>
      <c r="R11" s="190">
        <v>17.07</v>
      </c>
      <c r="S11" s="188">
        <v>5059</v>
      </c>
      <c r="T11" s="193"/>
      <c r="U11" s="188"/>
      <c r="V11" s="192">
        <v>2</v>
      </c>
      <c r="W11" s="188">
        <v>1450</v>
      </c>
      <c r="X11" s="193">
        <v>19.769</v>
      </c>
      <c r="Y11" s="188">
        <v>209.69</v>
      </c>
    </row>
    <row r="12" ht="26" customHeight="1" spans="1:25">
      <c r="A12" s="189">
        <v>6</v>
      </c>
      <c r="B12" s="187" t="s">
        <v>20</v>
      </c>
      <c r="C12" s="187" t="s">
        <v>26</v>
      </c>
      <c r="D12" s="190">
        <f t="shared" si="2"/>
        <v>32.97</v>
      </c>
      <c r="E12" s="188">
        <f t="shared" si="1"/>
        <v>9929</v>
      </c>
      <c r="F12" s="188">
        <v>1</v>
      </c>
      <c r="G12" s="190">
        <v>6.7</v>
      </c>
      <c r="H12" s="188">
        <v>2400</v>
      </c>
      <c r="I12" s="188">
        <v>16</v>
      </c>
      <c r="J12" s="190">
        <v>26.27</v>
      </c>
      <c r="K12" s="188">
        <v>7529</v>
      </c>
      <c r="L12" s="190">
        <v>3.9</v>
      </c>
      <c r="M12" s="188">
        <v>430</v>
      </c>
      <c r="N12" s="190"/>
      <c r="O12" s="188"/>
      <c r="P12" s="190">
        <v>9.1</v>
      </c>
      <c r="Q12" s="188">
        <v>2900</v>
      </c>
      <c r="R12" s="190">
        <v>13.27</v>
      </c>
      <c r="S12" s="188">
        <v>4004</v>
      </c>
      <c r="T12" s="188"/>
      <c r="U12" s="188"/>
      <c r="V12" s="193"/>
      <c r="W12" s="188"/>
      <c r="X12" s="193">
        <v>8.6</v>
      </c>
      <c r="Y12" s="188">
        <v>195</v>
      </c>
    </row>
    <row r="13" ht="26" customHeight="1" spans="1:25">
      <c r="A13" s="186">
        <v>7</v>
      </c>
      <c r="B13" s="187" t="s">
        <v>20</v>
      </c>
      <c r="C13" s="187" t="s">
        <v>27</v>
      </c>
      <c r="D13" s="190">
        <f t="shared" si="2"/>
        <v>98.901</v>
      </c>
      <c r="E13" s="188">
        <f t="shared" si="1"/>
        <v>56936.0714</v>
      </c>
      <c r="F13" s="188">
        <v>5</v>
      </c>
      <c r="G13" s="190">
        <v>65.874</v>
      </c>
      <c r="H13" s="188">
        <v>43408.98</v>
      </c>
      <c r="I13" s="188">
        <v>15</v>
      </c>
      <c r="J13" s="188">
        <v>33.027</v>
      </c>
      <c r="K13" s="188">
        <v>13527.0914</v>
      </c>
      <c r="L13" s="188"/>
      <c r="M13" s="188"/>
      <c r="N13" s="188"/>
      <c r="O13" s="188"/>
      <c r="P13" s="188"/>
      <c r="Q13" s="188"/>
      <c r="R13" s="190">
        <v>28.227</v>
      </c>
      <c r="S13" s="190">
        <v>10458.7</v>
      </c>
      <c r="T13" s="193">
        <v>4.8</v>
      </c>
      <c r="U13" s="188">
        <v>478</v>
      </c>
      <c r="V13" s="192">
        <v>8</v>
      </c>
      <c r="W13" s="188">
        <v>2590.3914</v>
      </c>
      <c r="X13" s="188"/>
      <c r="Y13" s="188"/>
    </row>
    <row r="14" ht="26" customHeight="1" spans="1:25">
      <c r="A14" s="189">
        <v>8</v>
      </c>
      <c r="B14" s="187" t="s">
        <v>20</v>
      </c>
      <c r="C14" s="187" t="s">
        <v>28</v>
      </c>
      <c r="D14" s="190">
        <f t="shared" si="2"/>
        <v>42.79</v>
      </c>
      <c r="E14" s="188">
        <f t="shared" si="1"/>
        <v>67675.3207</v>
      </c>
      <c r="F14" s="188">
        <v>1</v>
      </c>
      <c r="G14" s="190">
        <v>5.585</v>
      </c>
      <c r="H14" s="188">
        <v>1566.08</v>
      </c>
      <c r="I14" s="188">
        <v>9</v>
      </c>
      <c r="J14" s="190">
        <v>37.205</v>
      </c>
      <c r="K14" s="188">
        <v>66109.2407</v>
      </c>
      <c r="L14" s="190">
        <v>9.316</v>
      </c>
      <c r="M14" s="188">
        <v>1252.5407</v>
      </c>
      <c r="N14" s="190"/>
      <c r="O14" s="188"/>
      <c r="P14" s="188"/>
      <c r="Q14" s="188"/>
      <c r="R14" s="190">
        <v>13.282</v>
      </c>
      <c r="S14" s="188">
        <v>49679</v>
      </c>
      <c r="T14" s="193">
        <v>14.607</v>
      </c>
      <c r="U14" s="188">
        <v>15177.7</v>
      </c>
      <c r="V14" s="193"/>
      <c r="W14" s="188"/>
      <c r="X14" s="193"/>
      <c r="Y14" s="188"/>
    </row>
    <row r="15" ht="26" customHeight="1" spans="1:25">
      <c r="A15" s="186">
        <v>9</v>
      </c>
      <c r="B15" s="187" t="s">
        <v>20</v>
      </c>
      <c r="C15" s="187" t="s">
        <v>29</v>
      </c>
      <c r="D15" s="190">
        <f t="shared" si="2"/>
        <v>83.83</v>
      </c>
      <c r="E15" s="188">
        <f t="shared" si="1"/>
        <v>72620</v>
      </c>
      <c r="F15" s="188">
        <v>5</v>
      </c>
      <c r="G15" s="188">
        <v>53</v>
      </c>
      <c r="H15" s="188">
        <v>63002</v>
      </c>
      <c r="I15" s="188">
        <v>9</v>
      </c>
      <c r="J15" s="190">
        <v>30.83</v>
      </c>
      <c r="K15" s="188">
        <v>9618</v>
      </c>
      <c r="L15" s="188"/>
      <c r="M15" s="188"/>
      <c r="N15" s="190">
        <v>22.14</v>
      </c>
      <c r="O15" s="188">
        <v>8080</v>
      </c>
      <c r="P15" s="188"/>
      <c r="Q15" s="188"/>
      <c r="R15" s="190">
        <v>2.8</v>
      </c>
      <c r="S15" s="188">
        <v>560</v>
      </c>
      <c r="T15" s="193">
        <v>5.89</v>
      </c>
      <c r="U15" s="188">
        <v>978</v>
      </c>
      <c r="V15" s="193"/>
      <c r="W15" s="188"/>
      <c r="X15" s="188"/>
      <c r="Y15" s="188"/>
    </row>
    <row r="16" ht="26" customHeight="1" spans="1:25">
      <c r="A16" s="189">
        <v>10</v>
      </c>
      <c r="B16" s="187" t="s">
        <v>20</v>
      </c>
      <c r="C16" s="187" t="s">
        <v>30</v>
      </c>
      <c r="D16" s="190">
        <f t="shared" si="2"/>
        <v>44.88</v>
      </c>
      <c r="E16" s="188">
        <f t="shared" si="1"/>
        <v>42025</v>
      </c>
      <c r="F16" s="188">
        <v>6</v>
      </c>
      <c r="G16" s="190">
        <v>22.6</v>
      </c>
      <c r="H16" s="188">
        <v>33370</v>
      </c>
      <c r="I16" s="188">
        <v>2</v>
      </c>
      <c r="J16" s="190">
        <v>22.28</v>
      </c>
      <c r="K16" s="188">
        <v>8655</v>
      </c>
      <c r="L16" s="190">
        <v>3.58</v>
      </c>
      <c r="M16" s="188">
        <v>280</v>
      </c>
      <c r="N16" s="190"/>
      <c r="O16" s="188"/>
      <c r="P16" s="188"/>
      <c r="Q16" s="188"/>
      <c r="R16" s="190">
        <v>18.7</v>
      </c>
      <c r="S16" s="188">
        <v>8375</v>
      </c>
      <c r="T16" s="193"/>
      <c r="U16" s="188"/>
      <c r="V16" s="193"/>
      <c r="W16" s="188"/>
      <c r="X16" s="193"/>
      <c r="Y16" s="188"/>
    </row>
    <row r="17" ht="26" customHeight="1" spans="1:25">
      <c r="A17" s="186">
        <v>11</v>
      </c>
      <c r="B17" s="187" t="s">
        <v>20</v>
      </c>
      <c r="C17" s="187" t="s">
        <v>31</v>
      </c>
      <c r="D17" s="190">
        <f t="shared" si="2"/>
        <v>168.447</v>
      </c>
      <c r="E17" s="188">
        <f t="shared" si="1"/>
        <v>58423.58</v>
      </c>
      <c r="F17" s="188">
        <v>4</v>
      </c>
      <c r="G17" s="190">
        <v>56.4</v>
      </c>
      <c r="H17" s="188">
        <v>40550</v>
      </c>
      <c r="I17" s="188">
        <v>41</v>
      </c>
      <c r="J17" s="188">
        <v>112.047</v>
      </c>
      <c r="K17" s="188">
        <v>17873.58</v>
      </c>
      <c r="L17" s="188">
        <v>105.511</v>
      </c>
      <c r="M17" s="188">
        <v>12495.58</v>
      </c>
      <c r="N17" s="188"/>
      <c r="O17" s="188"/>
      <c r="P17" s="190">
        <v>6.536</v>
      </c>
      <c r="Q17" s="188">
        <v>5378</v>
      </c>
      <c r="R17" s="188"/>
      <c r="S17" s="188"/>
      <c r="T17" s="188"/>
      <c r="U17" s="188"/>
      <c r="V17" s="188"/>
      <c r="W17" s="188"/>
      <c r="X17" s="188"/>
      <c r="Y17" s="188"/>
    </row>
  </sheetData>
  <mergeCells count="17">
    <mergeCell ref="B1:Y1"/>
    <mergeCell ref="A2:Y2"/>
    <mergeCell ref="I3:Y3"/>
    <mergeCell ref="I4:K4"/>
    <mergeCell ref="L4:M4"/>
    <mergeCell ref="N4:O4"/>
    <mergeCell ref="P4:Q4"/>
    <mergeCell ref="R4:S4"/>
    <mergeCell ref="T4:U4"/>
    <mergeCell ref="V4:W4"/>
    <mergeCell ref="X4:Y4"/>
    <mergeCell ref="B6:C6"/>
    <mergeCell ref="A3:A5"/>
    <mergeCell ref="B3:B5"/>
    <mergeCell ref="C3:C5"/>
    <mergeCell ref="F3:H4"/>
    <mergeCell ref="D3:E4"/>
  </mergeCells>
  <conditionalFormatting sqref="C7">
    <cfRule type="duplicateValues" dxfId="0" priority="11"/>
  </conditionalFormatting>
  <conditionalFormatting sqref="C8">
    <cfRule type="duplicateValues" dxfId="0" priority="10"/>
  </conditionalFormatting>
  <conditionalFormatting sqref="C9">
    <cfRule type="duplicateValues" dxfId="0" priority="9"/>
  </conditionalFormatting>
  <conditionalFormatting sqref="C10">
    <cfRule type="duplicateValues" dxfId="0" priority="8"/>
  </conditionalFormatting>
  <conditionalFormatting sqref="C11">
    <cfRule type="duplicateValues" dxfId="0" priority="7"/>
  </conditionalFormatting>
  <conditionalFormatting sqref="C12">
    <cfRule type="duplicateValues" dxfId="0" priority="6"/>
  </conditionalFormatting>
  <conditionalFormatting sqref="C13">
    <cfRule type="duplicateValues" dxfId="0" priority="5"/>
  </conditionalFormatting>
  <conditionalFormatting sqref="C14">
    <cfRule type="duplicateValues" dxfId="0" priority="4"/>
  </conditionalFormatting>
  <conditionalFormatting sqref="C15">
    <cfRule type="duplicateValues" dxfId="0" priority="3"/>
  </conditionalFormatting>
  <conditionalFormatting sqref="C16">
    <cfRule type="duplicateValues" dxfId="0" priority="2"/>
  </conditionalFormatting>
  <conditionalFormatting sqref="C17">
    <cfRule type="duplicateValues" dxfId="0" priority="1"/>
  </conditionalFormatting>
  <pageMargins left="0.75" right="0.75" top="1" bottom="1" header="0.5" footer="0.5"/>
  <pageSetup paperSize="9" scale="58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tabSelected="1" workbookViewId="0">
      <selection activeCell="B6" sqref="B6"/>
    </sheetView>
  </sheetViews>
  <sheetFormatPr defaultColWidth="9" defaultRowHeight="13.5" outlineLevelCol="5"/>
  <cols>
    <col min="1" max="1" width="9" style="5"/>
    <col min="2" max="2" width="67.8916666666667" style="5" customWidth="1"/>
    <col min="3" max="3" width="19" style="5" customWidth="1"/>
    <col min="4" max="4" width="12.775" style="5" customWidth="1"/>
    <col min="5" max="5" width="13" style="5" customWidth="1"/>
    <col min="6" max="6" width="18.25" style="5" customWidth="1"/>
    <col min="7" max="16384" width="9" style="5"/>
  </cols>
  <sheetData>
    <row r="1" ht="29" customHeight="1" spans="1:5">
      <c r="A1" s="6" t="s">
        <v>193</v>
      </c>
      <c r="B1" s="6"/>
      <c r="C1" s="6"/>
      <c r="D1" s="6"/>
      <c r="E1" s="6"/>
    </row>
    <row r="2" ht="82" customHeight="1" spans="1:6">
      <c r="A2" s="7" t="s">
        <v>194</v>
      </c>
      <c r="B2" s="8"/>
      <c r="C2" s="8"/>
      <c r="D2" s="8"/>
      <c r="E2" s="8"/>
      <c r="F2" s="8"/>
    </row>
    <row r="3" s="1" customFormat="1" ht="51" customHeight="1" spans="1:6">
      <c r="A3" s="9" t="s">
        <v>2</v>
      </c>
      <c r="B3" s="9" t="s">
        <v>34</v>
      </c>
      <c r="C3" s="10" t="s">
        <v>50</v>
      </c>
      <c r="D3" s="11" t="s">
        <v>35</v>
      </c>
      <c r="E3" s="11" t="s">
        <v>36</v>
      </c>
      <c r="F3" s="9" t="s">
        <v>37</v>
      </c>
    </row>
    <row r="4" s="1" customFormat="1" ht="45" customHeight="1" spans="1:6">
      <c r="A4" s="9"/>
      <c r="B4" s="9"/>
      <c r="C4" s="12"/>
      <c r="D4" s="9"/>
      <c r="E4" s="9"/>
      <c r="F4" s="9"/>
    </row>
    <row r="5" s="2" customFormat="1" ht="40" customHeight="1" spans="1:6">
      <c r="A5" s="13"/>
      <c r="B5" s="13" t="s">
        <v>195</v>
      </c>
      <c r="C5" s="13"/>
      <c r="D5" s="13">
        <f>D6+D19</f>
        <v>83.83</v>
      </c>
      <c r="E5" s="35">
        <v>72620</v>
      </c>
      <c r="F5" s="13"/>
    </row>
    <row r="6" s="2" customFormat="1" ht="40" customHeight="1" spans="1:6">
      <c r="A6" s="13" t="s">
        <v>39</v>
      </c>
      <c r="B6" s="13" t="s">
        <v>40</v>
      </c>
      <c r="C6" s="13"/>
      <c r="D6" s="13">
        <f>D7+D11+D13</f>
        <v>30.83</v>
      </c>
      <c r="E6" s="35">
        <v>9618</v>
      </c>
      <c r="F6" s="13"/>
    </row>
    <row r="7" s="2" customFormat="1" ht="40" customHeight="1" spans="1:6">
      <c r="A7" s="26" t="s">
        <v>41</v>
      </c>
      <c r="B7" s="43" t="s">
        <v>9</v>
      </c>
      <c r="C7" s="43"/>
      <c r="D7" s="56">
        <f>SUM(D8:D10)</f>
        <v>22.14</v>
      </c>
      <c r="E7" s="57">
        <f>SUM(E8:E10)</f>
        <v>8080</v>
      </c>
      <c r="F7" s="13"/>
    </row>
    <row r="8" s="3" customFormat="1" ht="40" customHeight="1" spans="1:6">
      <c r="A8" s="53">
        <v>1</v>
      </c>
      <c r="B8" s="47" t="s">
        <v>196</v>
      </c>
      <c r="C8" s="47" t="s">
        <v>53</v>
      </c>
      <c r="D8" s="47">
        <v>2.7</v>
      </c>
      <c r="E8" s="58">
        <v>600</v>
      </c>
      <c r="F8" s="42"/>
    </row>
    <row r="9" s="3" customFormat="1" ht="40" customHeight="1" spans="1:6">
      <c r="A9" s="53">
        <v>2</v>
      </c>
      <c r="B9" s="47" t="s">
        <v>197</v>
      </c>
      <c r="C9" s="47" t="s">
        <v>53</v>
      </c>
      <c r="D9" s="40">
        <v>14.94</v>
      </c>
      <c r="E9" s="58">
        <v>5500</v>
      </c>
      <c r="F9" s="42"/>
    </row>
    <row r="10" s="2" customFormat="1" ht="40" customHeight="1" spans="1:6">
      <c r="A10" s="53">
        <v>3</v>
      </c>
      <c r="B10" s="47" t="s">
        <v>198</v>
      </c>
      <c r="C10" s="47" t="s">
        <v>53</v>
      </c>
      <c r="D10" s="47">
        <v>4.5</v>
      </c>
      <c r="E10" s="58">
        <v>1980</v>
      </c>
      <c r="F10" s="13"/>
    </row>
    <row r="11" s="3" customFormat="1" ht="40" customHeight="1" spans="1:6">
      <c r="A11" s="59" t="s">
        <v>55</v>
      </c>
      <c r="B11" s="43" t="s">
        <v>87</v>
      </c>
      <c r="C11" s="43"/>
      <c r="D11" s="56">
        <v>2.8</v>
      </c>
      <c r="E11" s="57">
        <v>560</v>
      </c>
      <c r="F11" s="42"/>
    </row>
    <row r="12" s="3" customFormat="1" ht="40" customHeight="1" spans="1:6">
      <c r="A12" s="53">
        <v>1</v>
      </c>
      <c r="B12" s="47" t="s">
        <v>199</v>
      </c>
      <c r="C12" s="47" t="s">
        <v>94</v>
      </c>
      <c r="D12" s="47">
        <v>2.8</v>
      </c>
      <c r="E12" s="60">
        <v>560</v>
      </c>
      <c r="F12" s="42"/>
    </row>
    <row r="13" s="2" customFormat="1" ht="40" customHeight="1" spans="1:6">
      <c r="A13" s="59" t="s">
        <v>58</v>
      </c>
      <c r="B13" s="43" t="s">
        <v>12</v>
      </c>
      <c r="C13" s="43"/>
      <c r="D13" s="56">
        <f>SUM(D14:D18)</f>
        <v>5.89</v>
      </c>
      <c r="E13" s="57">
        <f>SUM(E14:E18)</f>
        <v>978</v>
      </c>
      <c r="F13" s="13"/>
    </row>
    <row r="14" s="3" customFormat="1" ht="40" customHeight="1" spans="1:6">
      <c r="A14" s="53">
        <v>1</v>
      </c>
      <c r="B14" s="47" t="s">
        <v>200</v>
      </c>
      <c r="C14" s="47" t="s">
        <v>53</v>
      </c>
      <c r="D14" s="47">
        <v>1</v>
      </c>
      <c r="E14" s="60">
        <v>130</v>
      </c>
      <c r="F14" s="42"/>
    </row>
    <row r="15" s="2" customFormat="1" ht="40" customHeight="1" spans="1:6">
      <c r="A15" s="53">
        <v>2</v>
      </c>
      <c r="B15" s="47" t="s">
        <v>201</v>
      </c>
      <c r="C15" s="47" t="s">
        <v>53</v>
      </c>
      <c r="D15" s="47">
        <v>1.3</v>
      </c>
      <c r="E15" s="60">
        <v>135</v>
      </c>
      <c r="F15" s="13"/>
    </row>
    <row r="16" s="3" customFormat="1" ht="40" customHeight="1" spans="1:6">
      <c r="A16" s="53">
        <v>3</v>
      </c>
      <c r="B16" s="47" t="s">
        <v>202</v>
      </c>
      <c r="C16" s="47" t="s">
        <v>53</v>
      </c>
      <c r="D16" s="47">
        <v>0.34</v>
      </c>
      <c r="E16" s="60">
        <v>343</v>
      </c>
      <c r="F16" s="42"/>
    </row>
    <row r="17" s="2" customFormat="1" ht="40" customHeight="1" spans="1:6">
      <c r="A17" s="53">
        <v>4</v>
      </c>
      <c r="B17" s="47" t="s">
        <v>203</v>
      </c>
      <c r="C17" s="47" t="s">
        <v>53</v>
      </c>
      <c r="D17" s="47">
        <v>0.75</v>
      </c>
      <c r="E17" s="61">
        <v>110</v>
      </c>
      <c r="F17" s="13"/>
    </row>
    <row r="18" s="3" customFormat="1" ht="40" customHeight="1" spans="1:6">
      <c r="A18" s="53">
        <v>5</v>
      </c>
      <c r="B18" s="62" t="s">
        <v>204</v>
      </c>
      <c r="C18" s="47" t="s">
        <v>53</v>
      </c>
      <c r="D18" s="20">
        <v>2.5</v>
      </c>
      <c r="E18" s="61">
        <v>260</v>
      </c>
      <c r="F18" s="42"/>
    </row>
    <row r="19" s="2" customFormat="1" ht="40" customHeight="1" spans="1:6">
      <c r="A19" s="16" t="s">
        <v>61</v>
      </c>
      <c r="B19" s="63" t="s">
        <v>123</v>
      </c>
      <c r="C19" s="43"/>
      <c r="D19" s="64">
        <f>SUM(D20:D24)</f>
        <v>53</v>
      </c>
      <c r="E19" s="57">
        <f>SUM(E20:E24)</f>
        <v>63002</v>
      </c>
      <c r="F19" s="13"/>
    </row>
    <row r="20" s="2" customFormat="1" ht="40" customHeight="1" spans="1:6">
      <c r="A20" s="53">
        <v>1</v>
      </c>
      <c r="B20" s="65" t="s">
        <v>205</v>
      </c>
      <c r="C20" s="25" t="s">
        <v>53</v>
      </c>
      <c r="D20" s="66">
        <v>5</v>
      </c>
      <c r="E20" s="67">
        <v>2400</v>
      </c>
      <c r="F20" s="13"/>
    </row>
    <row r="21" s="55" customFormat="1" ht="40" customHeight="1" spans="1:6">
      <c r="A21" s="53">
        <v>2</v>
      </c>
      <c r="B21" s="68" t="s">
        <v>206</v>
      </c>
      <c r="C21" s="25" t="s">
        <v>94</v>
      </c>
      <c r="D21" s="66">
        <v>20</v>
      </c>
      <c r="E21" s="67">
        <v>50400</v>
      </c>
      <c r="F21" s="69"/>
    </row>
    <row r="22" s="55" customFormat="1" ht="40" customHeight="1" spans="1:6">
      <c r="A22" s="53">
        <v>3</v>
      </c>
      <c r="B22" s="25" t="s">
        <v>207</v>
      </c>
      <c r="C22" s="33" t="s">
        <v>53</v>
      </c>
      <c r="D22" s="66">
        <v>12</v>
      </c>
      <c r="E22" s="67">
        <v>4320</v>
      </c>
      <c r="F22" s="69"/>
    </row>
    <row r="23" s="55" customFormat="1" ht="40" customHeight="1" spans="1:6">
      <c r="A23" s="53">
        <v>4</v>
      </c>
      <c r="B23" s="25" t="s">
        <v>208</v>
      </c>
      <c r="C23" s="33" t="s">
        <v>53</v>
      </c>
      <c r="D23" s="66">
        <v>10</v>
      </c>
      <c r="E23" s="67">
        <v>3600</v>
      </c>
      <c r="F23" s="69"/>
    </row>
    <row r="24" s="55" customFormat="1" ht="40" customHeight="1" spans="1:6">
      <c r="A24" s="20">
        <v>5</v>
      </c>
      <c r="B24" s="25" t="s">
        <v>209</v>
      </c>
      <c r="C24" s="33" t="s">
        <v>85</v>
      </c>
      <c r="D24" s="66">
        <v>6</v>
      </c>
      <c r="E24" s="67">
        <v>2282</v>
      </c>
      <c r="F24" s="69"/>
    </row>
    <row r="25" spans="2:3">
      <c r="B25" s="70"/>
      <c r="C25" s="70"/>
    </row>
  </sheetData>
  <mergeCells count="8">
    <mergeCell ref="A1:E1"/>
    <mergeCell ref="A2:F2"/>
    <mergeCell ref="A3:A4"/>
    <mergeCell ref="B3:B4"/>
    <mergeCell ref="C3:C4"/>
    <mergeCell ref="D3:D4"/>
    <mergeCell ref="E3:E4"/>
    <mergeCell ref="F3:F4"/>
  </mergeCells>
  <conditionalFormatting sqref="C8">
    <cfRule type="duplicateValues" dxfId="0" priority="6"/>
  </conditionalFormatting>
  <conditionalFormatting sqref="C9">
    <cfRule type="duplicateValues" dxfId="0" priority="5"/>
  </conditionalFormatting>
  <conditionalFormatting sqref="B12:C12">
    <cfRule type="duplicateValues" dxfId="0" priority="8"/>
  </conditionalFormatting>
  <conditionalFormatting sqref="C15">
    <cfRule type="duplicateValues" dxfId="0" priority="1"/>
  </conditionalFormatting>
  <conditionalFormatting sqref="C16">
    <cfRule type="duplicateValues" dxfId="0" priority="3"/>
  </conditionalFormatting>
  <conditionalFormatting sqref="C17">
    <cfRule type="duplicateValues" dxfId="0" priority="2"/>
  </conditionalFormatting>
  <conditionalFormatting sqref="C18">
    <cfRule type="duplicateValues" dxfId="0" priority="4"/>
  </conditionalFormatting>
  <conditionalFormatting sqref="B8:B10 C10">
    <cfRule type="duplicateValues" dxfId="0" priority="9"/>
  </conditionalFormatting>
  <conditionalFormatting sqref="B14:C14 B15:B18">
    <cfRule type="duplicateValues" dxfId="0" priority="7"/>
  </conditionalFormatting>
  <pageMargins left="0.75" right="0.75" top="0.708333333333333" bottom="1" header="0.5" footer="0.5"/>
  <pageSetup paperSize="9" scale="62" fitToHeight="0" orientation="portrait"/>
  <headerFooter/>
  <ignoredErrors>
    <ignoredError sqref="D7:E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tabSelected="1" workbookViewId="0">
      <selection activeCell="B6" sqref="B6"/>
    </sheetView>
  </sheetViews>
  <sheetFormatPr defaultColWidth="9" defaultRowHeight="13.5" outlineLevelCol="5"/>
  <cols>
    <col min="1" max="1" width="9" style="5"/>
    <col min="2" max="2" width="67.8916666666667" style="5" customWidth="1"/>
    <col min="3" max="3" width="15.5" style="5" customWidth="1"/>
    <col min="4" max="4" width="12.775" style="5" customWidth="1"/>
    <col min="5" max="5" width="13" style="5" customWidth="1"/>
    <col min="6" max="6" width="18.25" style="5" customWidth="1"/>
    <col min="7" max="16384" width="9" style="5"/>
  </cols>
  <sheetData>
    <row r="1" ht="29" customHeight="1" spans="1:5">
      <c r="A1" s="6" t="s">
        <v>210</v>
      </c>
      <c r="B1" s="6"/>
      <c r="C1" s="6"/>
      <c r="D1" s="6"/>
      <c r="E1" s="6"/>
    </row>
    <row r="2" ht="82" customHeight="1" spans="1:6">
      <c r="A2" s="7" t="s">
        <v>211</v>
      </c>
      <c r="B2" s="8"/>
      <c r="C2" s="8"/>
      <c r="D2" s="8"/>
      <c r="E2" s="8"/>
      <c r="F2" s="8"/>
    </row>
    <row r="3" s="1" customFormat="1" ht="51" customHeight="1" spans="1:6">
      <c r="A3" s="9" t="s">
        <v>2</v>
      </c>
      <c r="B3" s="9" t="s">
        <v>34</v>
      </c>
      <c r="C3" s="10" t="s">
        <v>50</v>
      </c>
      <c r="D3" s="11" t="s">
        <v>35</v>
      </c>
      <c r="E3" s="11" t="s">
        <v>36</v>
      </c>
      <c r="F3" s="9" t="s">
        <v>37</v>
      </c>
    </row>
    <row r="4" s="1" customFormat="1" ht="45" customHeight="1" spans="1:6">
      <c r="A4" s="9"/>
      <c r="B4" s="9"/>
      <c r="C4" s="12"/>
      <c r="D4" s="9"/>
      <c r="E4" s="9"/>
      <c r="F4" s="9"/>
    </row>
    <row r="5" s="2" customFormat="1" ht="40" customHeight="1" spans="1:6">
      <c r="A5" s="13"/>
      <c r="B5" s="13" t="s">
        <v>212</v>
      </c>
      <c r="C5" s="13"/>
      <c r="D5" s="13">
        <f>D6+D11</f>
        <v>44.88</v>
      </c>
      <c r="E5" s="35">
        <f>E6+E11</f>
        <v>42025</v>
      </c>
      <c r="F5" s="13"/>
    </row>
    <row r="6" s="2" customFormat="1" ht="40" customHeight="1" spans="1:6">
      <c r="A6" s="13" t="s">
        <v>39</v>
      </c>
      <c r="B6" s="13" t="s">
        <v>40</v>
      </c>
      <c r="C6" s="13"/>
      <c r="D6" s="14">
        <v>22.28</v>
      </c>
      <c r="E6" s="35">
        <v>8655</v>
      </c>
      <c r="F6" s="13"/>
    </row>
    <row r="7" s="2" customFormat="1" ht="40" customHeight="1" spans="1:6">
      <c r="A7" s="17" t="s">
        <v>41</v>
      </c>
      <c r="B7" s="36" t="s">
        <v>8</v>
      </c>
      <c r="C7" s="36"/>
      <c r="D7" s="18">
        <f>SUM(D8:D8)</f>
        <v>3.58</v>
      </c>
      <c r="E7" s="37">
        <f>SUM(E8:E8)</f>
        <v>280</v>
      </c>
      <c r="F7" s="13"/>
    </row>
    <row r="8" s="3" customFormat="1" ht="40" customHeight="1" spans="1:6">
      <c r="A8" s="38">
        <v>1</v>
      </c>
      <c r="B8" s="39" t="s">
        <v>213</v>
      </c>
      <c r="C8" s="39" t="s">
        <v>53</v>
      </c>
      <c r="D8" s="40">
        <v>3.58</v>
      </c>
      <c r="E8" s="41">
        <v>280</v>
      </c>
      <c r="F8" s="42"/>
    </row>
    <row r="9" s="3" customFormat="1" ht="40" customHeight="1" spans="1:6">
      <c r="A9" s="26" t="s">
        <v>55</v>
      </c>
      <c r="B9" s="43" t="s">
        <v>87</v>
      </c>
      <c r="C9" s="43"/>
      <c r="D9" s="44">
        <f>D10</f>
        <v>18.7</v>
      </c>
      <c r="E9" s="45">
        <f>E10</f>
        <v>8375</v>
      </c>
      <c r="F9" s="42"/>
    </row>
    <row r="10" s="2" customFormat="1" ht="40" customHeight="1" spans="1:6">
      <c r="A10" s="38">
        <v>1</v>
      </c>
      <c r="B10" s="46" t="s">
        <v>214</v>
      </c>
      <c r="C10" s="46" t="s">
        <v>85</v>
      </c>
      <c r="D10" s="47">
        <v>18.7</v>
      </c>
      <c r="E10" s="48">
        <v>8375</v>
      </c>
      <c r="F10" s="13"/>
    </row>
    <row r="11" s="3" customFormat="1" ht="40" customHeight="1" spans="1:6">
      <c r="A11" s="17" t="s">
        <v>61</v>
      </c>
      <c r="B11" s="43" t="s">
        <v>123</v>
      </c>
      <c r="C11" s="43"/>
      <c r="D11" s="17">
        <f>SUM(D16:D17)</f>
        <v>22.6</v>
      </c>
      <c r="E11" s="37">
        <f>SUM(E12:E17)</f>
        <v>33370</v>
      </c>
      <c r="F11" s="42"/>
    </row>
    <row r="12" s="3" customFormat="1" ht="40" customHeight="1" spans="1:6">
      <c r="A12" s="49">
        <v>1</v>
      </c>
      <c r="B12" s="50" t="s">
        <v>215</v>
      </c>
      <c r="C12" s="43"/>
      <c r="D12" s="17"/>
      <c r="E12" s="51">
        <v>6334</v>
      </c>
      <c r="F12" s="42" t="s">
        <v>174</v>
      </c>
    </row>
    <row r="13" s="3" customFormat="1" ht="40" customHeight="1" spans="1:6">
      <c r="A13" s="49">
        <v>2</v>
      </c>
      <c r="B13" s="50" t="s">
        <v>216</v>
      </c>
      <c r="C13" s="43"/>
      <c r="D13" s="17"/>
      <c r="E13" s="51">
        <v>2332</v>
      </c>
      <c r="F13" s="42" t="s">
        <v>174</v>
      </c>
    </row>
    <row r="14" s="3" customFormat="1" ht="40" customHeight="1" spans="1:6">
      <c r="A14" s="49">
        <v>3</v>
      </c>
      <c r="B14" s="50" t="s">
        <v>217</v>
      </c>
      <c r="C14" s="43"/>
      <c r="D14" s="17"/>
      <c r="E14" s="51">
        <v>1477</v>
      </c>
      <c r="F14" s="42" t="s">
        <v>174</v>
      </c>
    </row>
    <row r="15" s="3" customFormat="1" ht="40" customHeight="1" spans="1:6">
      <c r="A15" s="49">
        <v>4</v>
      </c>
      <c r="B15" s="50" t="s">
        <v>218</v>
      </c>
      <c r="C15" s="43"/>
      <c r="D15" s="17"/>
      <c r="E15" s="51">
        <v>2034</v>
      </c>
      <c r="F15" s="42" t="s">
        <v>174</v>
      </c>
    </row>
    <row r="16" s="3" customFormat="1" ht="40" customHeight="1" spans="1:6">
      <c r="A16" s="49">
        <v>5</v>
      </c>
      <c r="B16" s="52" t="s">
        <v>219</v>
      </c>
      <c r="C16" s="52" t="s">
        <v>85</v>
      </c>
      <c r="D16" s="53">
        <v>15</v>
      </c>
      <c r="E16" s="54">
        <v>15069</v>
      </c>
      <c r="F16" s="42"/>
    </row>
    <row r="17" s="2" customFormat="1" ht="40" customHeight="1" spans="1:6">
      <c r="A17" s="49">
        <v>6</v>
      </c>
      <c r="B17" s="52" t="s">
        <v>220</v>
      </c>
      <c r="C17" s="52" t="s">
        <v>85</v>
      </c>
      <c r="D17" s="53">
        <v>7.6</v>
      </c>
      <c r="E17" s="54">
        <v>6124</v>
      </c>
      <c r="F17" s="13"/>
    </row>
  </sheetData>
  <mergeCells count="8">
    <mergeCell ref="A1:E1"/>
    <mergeCell ref="A2:F2"/>
    <mergeCell ref="A3:A4"/>
    <mergeCell ref="B3:B4"/>
    <mergeCell ref="C3:C4"/>
    <mergeCell ref="D3:D4"/>
    <mergeCell ref="E3:E4"/>
    <mergeCell ref="F3:F4"/>
  </mergeCells>
  <conditionalFormatting sqref="B10:C10">
    <cfRule type="duplicateValues" dxfId="0" priority="1"/>
  </conditionalFormatting>
  <pageMargins left="0.75" right="0.75" top="1" bottom="1" header="0.5" footer="0.5"/>
  <pageSetup paperSize="9" scale="64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4"/>
  <sheetViews>
    <sheetView tabSelected="1" workbookViewId="0">
      <selection activeCell="B6" sqref="B6"/>
    </sheetView>
  </sheetViews>
  <sheetFormatPr defaultColWidth="9" defaultRowHeight="13.5" outlineLevelCol="4"/>
  <cols>
    <col min="1" max="1" width="9" style="5"/>
    <col min="2" max="2" width="67.8916666666667" style="5" customWidth="1"/>
    <col min="3" max="3" width="20" style="5" customWidth="1"/>
    <col min="4" max="4" width="12.775" style="5" customWidth="1"/>
    <col min="5" max="5" width="13" style="5" customWidth="1"/>
    <col min="6" max="6" width="18.25" style="5" customWidth="1"/>
    <col min="7" max="16384" width="9" style="5"/>
  </cols>
  <sheetData>
    <row r="1" ht="29" customHeight="1" spans="1:5">
      <c r="A1" s="6" t="s">
        <v>221</v>
      </c>
      <c r="B1" s="6"/>
      <c r="C1" s="6"/>
      <c r="D1" s="6"/>
      <c r="E1" s="6"/>
    </row>
    <row r="2" ht="82" customHeight="1" spans="1:5">
      <c r="A2" s="7" t="s">
        <v>222</v>
      </c>
      <c r="B2" s="8"/>
      <c r="C2" s="8"/>
      <c r="D2" s="8"/>
      <c r="E2" s="8"/>
    </row>
    <row r="3" s="1" customFormat="1" ht="51" customHeight="1" spans="1:5">
      <c r="A3" s="9" t="s">
        <v>2</v>
      </c>
      <c r="B3" s="9" t="s">
        <v>34</v>
      </c>
      <c r="C3" s="10" t="s">
        <v>50</v>
      </c>
      <c r="D3" s="11" t="s">
        <v>35</v>
      </c>
      <c r="E3" s="11" t="s">
        <v>36</v>
      </c>
    </row>
    <row r="4" s="1" customFormat="1" ht="45" customHeight="1" spans="1:5">
      <c r="A4" s="9"/>
      <c r="B4" s="9"/>
      <c r="C4" s="12"/>
      <c r="D4" s="9"/>
      <c r="E4" s="9"/>
    </row>
    <row r="5" s="2" customFormat="1" ht="40" customHeight="1" spans="1:5">
      <c r="A5" s="13"/>
      <c r="B5" s="13" t="s">
        <v>223</v>
      </c>
      <c r="C5" s="13"/>
      <c r="D5" s="14">
        <f>D6+D50</f>
        <v>168.447</v>
      </c>
      <c r="E5" s="14">
        <f>E6+E50</f>
        <v>58423.58</v>
      </c>
    </row>
    <row r="6" s="2" customFormat="1" ht="40" customHeight="1" spans="1:5">
      <c r="A6" s="13" t="s">
        <v>39</v>
      </c>
      <c r="B6" s="13" t="s">
        <v>40</v>
      </c>
      <c r="C6" s="13"/>
      <c r="D6" s="15">
        <f>D7+D48</f>
        <v>112.047</v>
      </c>
      <c r="E6" s="14">
        <f>E7+E48</f>
        <v>17873.58</v>
      </c>
    </row>
    <row r="7" s="2" customFormat="1" ht="40" customHeight="1" spans="1:5">
      <c r="A7" s="16" t="s">
        <v>41</v>
      </c>
      <c r="B7" s="17" t="s">
        <v>8</v>
      </c>
      <c r="C7" s="17"/>
      <c r="D7" s="18">
        <f>SUM(D8:D47)</f>
        <v>105.511</v>
      </c>
      <c r="E7" s="19">
        <f>SUM(E8:E47)</f>
        <v>12495.58</v>
      </c>
    </row>
    <row r="8" s="3" customFormat="1" ht="40" customHeight="1" spans="1:5">
      <c r="A8" s="20">
        <v>1</v>
      </c>
      <c r="B8" s="21" t="s">
        <v>224</v>
      </c>
      <c r="C8" s="21" t="s">
        <v>53</v>
      </c>
      <c r="D8" s="22">
        <v>2.25</v>
      </c>
      <c r="E8" s="23">
        <v>266</v>
      </c>
    </row>
    <row r="9" s="3" customFormat="1" ht="40" customHeight="1" spans="1:5">
      <c r="A9" s="20">
        <v>2</v>
      </c>
      <c r="B9" s="21" t="s">
        <v>225</v>
      </c>
      <c r="C9" s="21" t="s">
        <v>53</v>
      </c>
      <c r="D9" s="22">
        <v>1.37</v>
      </c>
      <c r="E9" s="23">
        <v>162</v>
      </c>
    </row>
    <row r="10" s="2" customFormat="1" ht="40" customHeight="1" spans="1:5">
      <c r="A10" s="20">
        <v>3</v>
      </c>
      <c r="B10" s="21" t="s">
        <v>226</v>
      </c>
      <c r="C10" s="21" t="s">
        <v>53</v>
      </c>
      <c r="D10" s="22">
        <v>0.62</v>
      </c>
      <c r="E10" s="23">
        <v>73</v>
      </c>
    </row>
    <row r="11" s="3" customFormat="1" ht="40" customHeight="1" spans="1:5">
      <c r="A11" s="20">
        <v>4</v>
      </c>
      <c r="B11" s="21" t="s">
        <v>227</v>
      </c>
      <c r="C11" s="21" t="s">
        <v>53</v>
      </c>
      <c r="D11" s="22">
        <v>3.8</v>
      </c>
      <c r="E11" s="23">
        <v>519</v>
      </c>
    </row>
    <row r="12" s="3" customFormat="1" ht="40" customHeight="1" spans="1:5">
      <c r="A12" s="20">
        <v>5</v>
      </c>
      <c r="B12" s="24" t="s">
        <v>228</v>
      </c>
      <c r="C12" s="21" t="s">
        <v>53</v>
      </c>
      <c r="D12" s="22">
        <v>0.5</v>
      </c>
      <c r="E12" s="23">
        <v>61</v>
      </c>
    </row>
    <row r="13" s="2" customFormat="1" ht="40" customHeight="1" spans="1:5">
      <c r="A13" s="20">
        <v>6</v>
      </c>
      <c r="B13" s="25" t="s">
        <v>229</v>
      </c>
      <c r="C13" s="21" t="s">
        <v>53</v>
      </c>
      <c r="D13" s="22">
        <v>0.6</v>
      </c>
      <c r="E13" s="23">
        <v>73</v>
      </c>
    </row>
    <row r="14" s="1" customFormat="1" ht="40" customHeight="1" spans="1:5">
      <c r="A14" s="20">
        <v>7</v>
      </c>
      <c r="B14" s="25" t="s">
        <v>230</v>
      </c>
      <c r="C14" s="21" t="s">
        <v>53</v>
      </c>
      <c r="D14" s="22">
        <v>1.48</v>
      </c>
      <c r="E14" s="23">
        <v>180</v>
      </c>
    </row>
    <row r="15" s="1" customFormat="1" ht="40" customHeight="1" spans="1:5">
      <c r="A15" s="20">
        <v>8</v>
      </c>
      <c r="B15" s="25" t="s">
        <v>231</v>
      </c>
      <c r="C15" s="21" t="s">
        <v>53</v>
      </c>
      <c r="D15" s="22">
        <v>0.96</v>
      </c>
      <c r="E15" s="23">
        <v>117</v>
      </c>
    </row>
    <row r="16" s="1" customFormat="1" ht="40" customHeight="1" spans="1:5">
      <c r="A16" s="20">
        <v>9</v>
      </c>
      <c r="B16" s="25" t="s">
        <v>232</v>
      </c>
      <c r="C16" s="21" t="s">
        <v>53</v>
      </c>
      <c r="D16" s="22">
        <v>3</v>
      </c>
      <c r="E16" s="23">
        <v>366</v>
      </c>
    </row>
    <row r="17" s="1" customFormat="1" ht="40" customHeight="1" spans="1:5">
      <c r="A17" s="20">
        <v>10</v>
      </c>
      <c r="B17" s="25" t="s">
        <v>233</v>
      </c>
      <c r="C17" s="21" t="s">
        <v>53</v>
      </c>
      <c r="D17" s="22">
        <v>4.61</v>
      </c>
      <c r="E17" s="23">
        <v>581</v>
      </c>
    </row>
    <row r="18" s="1" customFormat="1" ht="40" customHeight="1" spans="1:5">
      <c r="A18" s="20">
        <v>11</v>
      </c>
      <c r="B18" s="25" t="s">
        <v>234</v>
      </c>
      <c r="C18" s="21" t="s">
        <v>53</v>
      </c>
      <c r="D18" s="22">
        <v>2.397</v>
      </c>
      <c r="E18" s="23">
        <v>302</v>
      </c>
    </row>
    <row r="19" s="1" customFormat="1" ht="40" customHeight="1" spans="1:5">
      <c r="A19" s="20">
        <v>12</v>
      </c>
      <c r="B19" s="25" t="s">
        <v>235</v>
      </c>
      <c r="C19" s="21" t="s">
        <v>53</v>
      </c>
      <c r="D19" s="22">
        <v>0.66</v>
      </c>
      <c r="E19" s="23">
        <v>83</v>
      </c>
    </row>
    <row r="20" s="1" customFormat="1" ht="40" customHeight="1" spans="1:5">
      <c r="A20" s="20">
        <v>13</v>
      </c>
      <c r="B20" s="25" t="s">
        <v>236</v>
      </c>
      <c r="C20" s="21" t="s">
        <v>53</v>
      </c>
      <c r="D20" s="22">
        <v>0.24</v>
      </c>
      <c r="E20" s="23">
        <v>28</v>
      </c>
    </row>
    <row r="21" s="1" customFormat="1" ht="40" customHeight="1" spans="1:5">
      <c r="A21" s="20">
        <v>14</v>
      </c>
      <c r="B21" s="25" t="s">
        <v>237</v>
      </c>
      <c r="C21" s="21" t="s">
        <v>53</v>
      </c>
      <c r="D21" s="22">
        <v>6.48</v>
      </c>
      <c r="E21" s="23">
        <v>753</v>
      </c>
    </row>
    <row r="22" s="1" customFormat="1" ht="40" customHeight="1" spans="1:5">
      <c r="A22" s="20">
        <v>15</v>
      </c>
      <c r="B22" s="25" t="s">
        <v>238</v>
      </c>
      <c r="C22" s="21" t="s">
        <v>53</v>
      </c>
      <c r="D22" s="22">
        <v>1.15</v>
      </c>
      <c r="E22" s="23">
        <v>134</v>
      </c>
    </row>
    <row r="23" s="1" customFormat="1" ht="40" customHeight="1" spans="1:5">
      <c r="A23" s="20">
        <v>16</v>
      </c>
      <c r="B23" s="25" t="s">
        <v>239</v>
      </c>
      <c r="C23" s="21" t="s">
        <v>53</v>
      </c>
      <c r="D23" s="22">
        <v>2.04</v>
      </c>
      <c r="E23" s="23">
        <v>185.48</v>
      </c>
    </row>
    <row r="24" s="1" customFormat="1" ht="40" customHeight="1" spans="1:5">
      <c r="A24" s="20">
        <v>17</v>
      </c>
      <c r="B24" s="25" t="s">
        <v>240</v>
      </c>
      <c r="C24" s="21" t="s">
        <v>53</v>
      </c>
      <c r="D24" s="22">
        <v>3.73</v>
      </c>
      <c r="E24" s="23">
        <v>363.12</v>
      </c>
    </row>
    <row r="25" s="1" customFormat="1" ht="40" customHeight="1" spans="1:5">
      <c r="A25" s="20">
        <v>18</v>
      </c>
      <c r="B25" s="25" t="s">
        <v>241</v>
      </c>
      <c r="C25" s="21" t="s">
        <v>53</v>
      </c>
      <c r="D25" s="22">
        <v>1.9</v>
      </c>
      <c r="E25" s="23">
        <v>185.63</v>
      </c>
    </row>
    <row r="26" s="1" customFormat="1" ht="40" customHeight="1" spans="1:5">
      <c r="A26" s="20">
        <v>19</v>
      </c>
      <c r="B26" s="25" t="s">
        <v>242</v>
      </c>
      <c r="C26" s="21" t="s">
        <v>53</v>
      </c>
      <c r="D26" s="22">
        <v>5.24</v>
      </c>
      <c r="E26" s="23">
        <v>519.62</v>
      </c>
    </row>
    <row r="27" s="1" customFormat="1" ht="40" customHeight="1" spans="1:5">
      <c r="A27" s="20">
        <v>20</v>
      </c>
      <c r="B27" s="25" t="s">
        <v>243</v>
      </c>
      <c r="C27" s="21" t="s">
        <v>53</v>
      </c>
      <c r="D27" s="22">
        <v>0.8</v>
      </c>
      <c r="E27" s="23">
        <v>136.76</v>
      </c>
    </row>
    <row r="28" s="1" customFormat="1" ht="40" customHeight="1" spans="1:5">
      <c r="A28" s="20">
        <v>21</v>
      </c>
      <c r="B28" s="25" t="s">
        <v>244</v>
      </c>
      <c r="C28" s="21" t="s">
        <v>53</v>
      </c>
      <c r="D28" s="22">
        <v>1.66</v>
      </c>
      <c r="E28" s="23">
        <v>209.28</v>
      </c>
    </row>
    <row r="29" s="1" customFormat="1" ht="40" customHeight="1" spans="1:5">
      <c r="A29" s="20">
        <v>22</v>
      </c>
      <c r="B29" s="25" t="s">
        <v>245</v>
      </c>
      <c r="C29" s="21" t="s">
        <v>53</v>
      </c>
      <c r="D29" s="22">
        <v>0.43</v>
      </c>
      <c r="E29" s="23">
        <v>54.79</v>
      </c>
    </row>
    <row r="30" s="1" customFormat="1" ht="40" customHeight="1" spans="1:5">
      <c r="A30" s="20">
        <v>23</v>
      </c>
      <c r="B30" s="25" t="s">
        <v>246</v>
      </c>
      <c r="C30" s="21" t="s">
        <v>53</v>
      </c>
      <c r="D30" s="22">
        <v>2.64</v>
      </c>
      <c r="E30" s="23">
        <v>335.13</v>
      </c>
    </row>
    <row r="31" s="1" customFormat="1" ht="40" customHeight="1" spans="1:5">
      <c r="A31" s="20">
        <v>24</v>
      </c>
      <c r="B31" s="25" t="s">
        <v>247</v>
      </c>
      <c r="C31" s="21" t="s">
        <v>53</v>
      </c>
      <c r="D31" s="22">
        <v>6.03</v>
      </c>
      <c r="E31" s="23">
        <v>740.1</v>
      </c>
    </row>
    <row r="32" s="1" customFormat="1" ht="40" customHeight="1" spans="1:5">
      <c r="A32" s="20">
        <v>25</v>
      </c>
      <c r="B32" s="25" t="s">
        <v>248</v>
      </c>
      <c r="C32" s="21" t="s">
        <v>53</v>
      </c>
      <c r="D32" s="22">
        <v>3.6</v>
      </c>
      <c r="E32" s="23">
        <v>441.93</v>
      </c>
    </row>
    <row r="33" s="1" customFormat="1" ht="40" customHeight="1" spans="1:5">
      <c r="A33" s="20">
        <v>26</v>
      </c>
      <c r="B33" s="25" t="s">
        <v>249</v>
      </c>
      <c r="C33" s="21" t="s">
        <v>53</v>
      </c>
      <c r="D33" s="22">
        <v>2</v>
      </c>
      <c r="E33" s="23">
        <v>237.55</v>
      </c>
    </row>
    <row r="34" s="1" customFormat="1" ht="40" customHeight="1" spans="1:5">
      <c r="A34" s="20">
        <v>27</v>
      </c>
      <c r="B34" s="25" t="s">
        <v>250</v>
      </c>
      <c r="C34" s="21" t="s">
        <v>53</v>
      </c>
      <c r="D34" s="22">
        <v>2.35</v>
      </c>
      <c r="E34" s="23">
        <v>282.33</v>
      </c>
    </row>
    <row r="35" s="1" customFormat="1" ht="40" customHeight="1" spans="1:5">
      <c r="A35" s="20">
        <v>28</v>
      </c>
      <c r="B35" s="25" t="s">
        <v>251</v>
      </c>
      <c r="C35" s="21" t="s">
        <v>53</v>
      </c>
      <c r="D35" s="22">
        <v>1.2</v>
      </c>
      <c r="E35" s="23">
        <v>154.49</v>
      </c>
    </row>
    <row r="36" s="1" customFormat="1" ht="40" customHeight="1" spans="1:5">
      <c r="A36" s="20">
        <v>29</v>
      </c>
      <c r="B36" s="25" t="s">
        <v>252</v>
      </c>
      <c r="C36" s="21" t="s">
        <v>53</v>
      </c>
      <c r="D36" s="22">
        <v>5.2</v>
      </c>
      <c r="E36" s="23">
        <v>475.59</v>
      </c>
    </row>
    <row r="37" s="1" customFormat="1" ht="40" customHeight="1" spans="1:5">
      <c r="A37" s="20">
        <v>30</v>
      </c>
      <c r="B37" s="25" t="s">
        <v>253</v>
      </c>
      <c r="C37" s="21" t="s">
        <v>53</v>
      </c>
      <c r="D37" s="22">
        <v>2.98</v>
      </c>
      <c r="E37" s="23">
        <v>323.15</v>
      </c>
    </row>
    <row r="38" s="1" customFormat="1" ht="40" customHeight="1" spans="1:5">
      <c r="A38" s="20">
        <v>31</v>
      </c>
      <c r="B38" s="25" t="s">
        <v>254</v>
      </c>
      <c r="C38" s="21" t="s">
        <v>53</v>
      </c>
      <c r="D38" s="22">
        <v>7.56</v>
      </c>
      <c r="E38" s="23">
        <v>727.96</v>
      </c>
    </row>
    <row r="39" s="1" customFormat="1" ht="40" customHeight="1" spans="1:5">
      <c r="A39" s="20">
        <v>32</v>
      </c>
      <c r="B39" s="25" t="s">
        <v>255</v>
      </c>
      <c r="C39" s="21" t="s">
        <v>53</v>
      </c>
      <c r="D39" s="22">
        <v>3.09</v>
      </c>
      <c r="E39" s="23">
        <v>326.61</v>
      </c>
    </row>
    <row r="40" s="1" customFormat="1" ht="40" customHeight="1" spans="1:5">
      <c r="A40" s="20">
        <v>33</v>
      </c>
      <c r="B40" s="25" t="s">
        <v>256</v>
      </c>
      <c r="C40" s="21" t="s">
        <v>53</v>
      </c>
      <c r="D40" s="22">
        <v>7.804</v>
      </c>
      <c r="E40" s="23">
        <v>800.01</v>
      </c>
    </row>
    <row r="41" s="1" customFormat="1" ht="40" customHeight="1" spans="1:5">
      <c r="A41" s="20">
        <v>34</v>
      </c>
      <c r="B41" s="25" t="s">
        <v>257</v>
      </c>
      <c r="C41" s="21" t="s">
        <v>53</v>
      </c>
      <c r="D41" s="22">
        <v>3.32</v>
      </c>
      <c r="E41" s="23">
        <v>594.05</v>
      </c>
    </row>
    <row r="42" s="1" customFormat="1" ht="40" customHeight="1" spans="1:5">
      <c r="A42" s="20">
        <v>35</v>
      </c>
      <c r="B42" s="25" t="s">
        <v>258</v>
      </c>
      <c r="C42" s="21" t="s">
        <v>53</v>
      </c>
      <c r="D42" s="22">
        <v>4.06</v>
      </c>
      <c r="E42" s="23">
        <v>520.32</v>
      </c>
    </row>
    <row r="43" s="1" customFormat="1" ht="40" customHeight="1" spans="1:5">
      <c r="A43" s="20">
        <v>36</v>
      </c>
      <c r="B43" s="25" t="s">
        <v>259</v>
      </c>
      <c r="C43" s="21" t="s">
        <v>53</v>
      </c>
      <c r="D43" s="22">
        <v>2.76</v>
      </c>
      <c r="E43" s="23">
        <v>444.36</v>
      </c>
    </row>
    <row r="44" s="1" customFormat="1" ht="40" customHeight="1" spans="1:5">
      <c r="A44" s="20">
        <v>37</v>
      </c>
      <c r="B44" s="25" t="s">
        <v>260</v>
      </c>
      <c r="C44" s="21" t="s">
        <v>53</v>
      </c>
      <c r="D44" s="22">
        <v>1.05</v>
      </c>
      <c r="E44" s="23">
        <v>140.1</v>
      </c>
    </row>
    <row r="45" s="1" customFormat="1" ht="40" customHeight="1" spans="1:5">
      <c r="A45" s="20">
        <v>38</v>
      </c>
      <c r="B45" s="25" t="s">
        <v>261</v>
      </c>
      <c r="C45" s="21" t="s">
        <v>53</v>
      </c>
      <c r="D45" s="22">
        <v>1.8</v>
      </c>
      <c r="E45" s="23">
        <v>271.97</v>
      </c>
    </row>
    <row r="46" s="1" customFormat="1" ht="40" customHeight="1" spans="1:5">
      <c r="A46" s="20">
        <v>39</v>
      </c>
      <c r="B46" s="25" t="s">
        <v>262</v>
      </c>
      <c r="C46" s="21" t="s">
        <v>53</v>
      </c>
      <c r="D46" s="22">
        <v>1.38</v>
      </c>
      <c r="E46" s="23">
        <v>208.52</v>
      </c>
    </row>
    <row r="47" s="1" customFormat="1" ht="40" customHeight="1" spans="1:5">
      <c r="A47" s="20">
        <v>40</v>
      </c>
      <c r="B47" s="25" t="s">
        <v>263</v>
      </c>
      <c r="C47" s="21" t="s">
        <v>53</v>
      </c>
      <c r="D47" s="22">
        <v>0.77</v>
      </c>
      <c r="E47" s="23">
        <v>118.73</v>
      </c>
    </row>
    <row r="48" s="4" customFormat="1" ht="40" customHeight="1" spans="1:5">
      <c r="A48" s="26" t="s">
        <v>55</v>
      </c>
      <c r="B48" s="27" t="s">
        <v>131</v>
      </c>
      <c r="C48" s="27"/>
      <c r="D48" s="28">
        <v>6.536</v>
      </c>
      <c r="E48" s="29">
        <v>5378</v>
      </c>
    </row>
    <row r="49" s="1" customFormat="1" ht="40" customHeight="1" spans="1:5">
      <c r="A49" s="25" t="s">
        <v>264</v>
      </c>
      <c r="B49" s="30" t="s">
        <v>265</v>
      </c>
      <c r="C49" s="30" t="s">
        <v>85</v>
      </c>
      <c r="D49" s="31">
        <v>6.536</v>
      </c>
      <c r="E49" s="32">
        <v>5378</v>
      </c>
    </row>
    <row r="50" s="1" customFormat="1" ht="40" customHeight="1" spans="1:5">
      <c r="A50" s="16" t="s">
        <v>61</v>
      </c>
      <c r="B50" s="27" t="s">
        <v>123</v>
      </c>
      <c r="C50" s="27"/>
      <c r="D50" s="18">
        <f>SUM(D51:D54)</f>
        <v>56.4</v>
      </c>
      <c r="E50" s="19">
        <f>SUM(E51:E54)</f>
        <v>40550</v>
      </c>
    </row>
    <row r="51" s="1" customFormat="1" ht="40" customHeight="1" spans="1:5">
      <c r="A51" s="25" t="s">
        <v>264</v>
      </c>
      <c r="B51" s="25" t="s">
        <v>266</v>
      </c>
      <c r="C51" s="33" t="s">
        <v>94</v>
      </c>
      <c r="D51" s="34">
        <v>22</v>
      </c>
      <c r="E51" s="34">
        <v>20790</v>
      </c>
    </row>
    <row r="52" s="1" customFormat="1" ht="40" customHeight="1" spans="1:5">
      <c r="A52" s="20">
        <v>2</v>
      </c>
      <c r="B52" s="25" t="s">
        <v>267</v>
      </c>
      <c r="C52" s="33" t="s">
        <v>94</v>
      </c>
      <c r="D52" s="34">
        <v>8</v>
      </c>
      <c r="E52" s="34">
        <v>7560</v>
      </c>
    </row>
    <row r="53" s="1" customFormat="1" ht="40" customHeight="1" spans="1:5">
      <c r="A53" s="20">
        <v>3</v>
      </c>
      <c r="B53" s="25" t="s">
        <v>268</v>
      </c>
      <c r="C53" s="33" t="s">
        <v>53</v>
      </c>
      <c r="D53" s="34">
        <v>13.4</v>
      </c>
      <c r="E53" s="34">
        <v>5200</v>
      </c>
    </row>
    <row r="54" s="1" customFormat="1" ht="40" customHeight="1" spans="1:5">
      <c r="A54" s="20">
        <v>4</v>
      </c>
      <c r="B54" s="25" t="s">
        <v>269</v>
      </c>
      <c r="C54" s="33" t="s">
        <v>85</v>
      </c>
      <c r="D54" s="34">
        <v>13</v>
      </c>
      <c r="E54" s="34">
        <v>7000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conditionalFormatting sqref="B49:C49">
    <cfRule type="duplicateValues" dxfId="0" priority="1"/>
  </conditionalFormatting>
  <pageMargins left="0.751388888888889" right="0.751388888888889" top="0.393055555555556" bottom="0.590277777777778" header="0.236111111111111" footer="0.5"/>
  <pageSetup paperSize="9" scale="71" fitToHeight="0" orientation="portrait" horizontalDpi="600"/>
  <headerFooter/>
  <ignoredErrors>
    <ignoredError sqref="D7: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tabSelected="1" workbookViewId="0">
      <selection activeCell="B6" sqref="B6"/>
    </sheetView>
  </sheetViews>
  <sheetFormatPr defaultColWidth="9" defaultRowHeight="13.5" outlineLevelCol="4"/>
  <cols>
    <col min="1" max="1" width="9" style="5"/>
    <col min="2" max="2" width="42.125" style="5" customWidth="1"/>
    <col min="3" max="4" width="20.25" style="5" customWidth="1"/>
    <col min="5" max="5" width="11.75" style="5" customWidth="1"/>
    <col min="6" max="6" width="18.25" style="5" customWidth="1"/>
    <col min="7" max="16384" width="9" style="5"/>
  </cols>
  <sheetData>
    <row r="1" ht="34" customHeight="1" spans="1:4">
      <c r="A1" s="6" t="s">
        <v>32</v>
      </c>
      <c r="B1" s="6"/>
      <c r="C1" s="6"/>
      <c r="D1" s="6"/>
    </row>
    <row r="2" ht="82" customHeight="1" spans="1:5">
      <c r="A2" s="7" t="s">
        <v>33</v>
      </c>
      <c r="B2" s="8"/>
      <c r="C2" s="8"/>
      <c r="D2" s="8"/>
      <c r="E2" s="8"/>
    </row>
    <row r="3" s="1" customFormat="1" ht="43" customHeight="1" spans="1:5">
      <c r="A3" s="9" t="s">
        <v>2</v>
      </c>
      <c r="B3" s="9" t="s">
        <v>34</v>
      </c>
      <c r="C3" s="11" t="s">
        <v>35</v>
      </c>
      <c r="D3" s="11" t="s">
        <v>36</v>
      </c>
      <c r="E3" s="146" t="s">
        <v>37</v>
      </c>
    </row>
    <row r="4" s="1" customFormat="1" ht="43" customHeight="1" spans="1:5">
      <c r="A4" s="9"/>
      <c r="B4" s="9"/>
      <c r="C4" s="9"/>
      <c r="D4" s="9"/>
      <c r="E4" s="146"/>
    </row>
    <row r="5" s="1" customFormat="1" ht="54" customHeight="1" spans="1:5">
      <c r="A5" s="9"/>
      <c r="B5" s="94" t="s">
        <v>38</v>
      </c>
      <c r="C5" s="9"/>
      <c r="D5" s="144">
        <v>1200</v>
      </c>
      <c r="E5" s="9"/>
    </row>
    <row r="6" s="140" customFormat="1" ht="54" customHeight="1" spans="1:5">
      <c r="A6" s="144" t="s">
        <v>39</v>
      </c>
      <c r="B6" s="144" t="s">
        <v>40</v>
      </c>
      <c r="C6" s="144"/>
      <c r="D6" s="144">
        <v>1200</v>
      </c>
      <c r="E6" s="144"/>
    </row>
    <row r="7" s="140" customFormat="1" ht="54" customHeight="1" spans="1:5">
      <c r="A7" s="144" t="s">
        <v>41</v>
      </c>
      <c r="B7" s="144" t="s">
        <v>13</v>
      </c>
      <c r="C7" s="144"/>
      <c r="D7" s="144">
        <v>1200</v>
      </c>
      <c r="E7" s="144"/>
    </row>
    <row r="8" s="141" customFormat="1" ht="54" customHeight="1" spans="1:5">
      <c r="A8" s="146">
        <v>1</v>
      </c>
      <c r="B8" s="146" t="s">
        <v>42</v>
      </c>
      <c r="C8" s="146" t="s">
        <v>43</v>
      </c>
      <c r="D8" s="146">
        <v>408</v>
      </c>
      <c r="E8" s="146"/>
    </row>
    <row r="9" s="141" customFormat="1" ht="54" customHeight="1" spans="1:5">
      <c r="A9" s="146">
        <v>2</v>
      </c>
      <c r="B9" s="146" t="s">
        <v>44</v>
      </c>
      <c r="C9" s="146" t="s">
        <v>45</v>
      </c>
      <c r="D9" s="146">
        <v>96</v>
      </c>
      <c r="E9" s="146"/>
    </row>
    <row r="10" s="141" customFormat="1" ht="54" customHeight="1" spans="1:5">
      <c r="A10" s="146">
        <v>3</v>
      </c>
      <c r="B10" s="146" t="s">
        <v>46</v>
      </c>
      <c r="C10" s="146" t="s">
        <v>47</v>
      </c>
      <c r="D10" s="146">
        <v>696</v>
      </c>
      <c r="E10" s="146"/>
    </row>
  </sheetData>
  <mergeCells count="7">
    <mergeCell ref="A1:D1"/>
    <mergeCell ref="A2:E2"/>
    <mergeCell ref="A3:A4"/>
    <mergeCell ref="B3:B4"/>
    <mergeCell ref="C3:C4"/>
    <mergeCell ref="D3:D4"/>
    <mergeCell ref="E3:E4"/>
  </mergeCells>
  <pageMargins left="0.944444444444444" right="0.7" top="0.75" bottom="0.75" header="0.3" footer="0.3"/>
  <pageSetup paperSize="9" scale="83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workbookViewId="0">
      <selection activeCell="B6" sqref="B6"/>
    </sheetView>
  </sheetViews>
  <sheetFormatPr defaultColWidth="9" defaultRowHeight="13.5" outlineLevelCol="5"/>
  <cols>
    <col min="1" max="1" width="9" style="5"/>
    <col min="2" max="2" width="26.8916666666667" style="5" customWidth="1"/>
    <col min="3" max="3" width="16.5" style="5" customWidth="1"/>
    <col min="4" max="5" width="16.125" style="5" customWidth="1"/>
    <col min="6" max="6" width="18.25" style="5" customWidth="1"/>
    <col min="7" max="16384" width="9" style="5"/>
  </cols>
  <sheetData>
    <row r="1" ht="29" customHeight="1" spans="1:5">
      <c r="A1" s="6" t="s">
        <v>48</v>
      </c>
      <c r="B1" s="6"/>
      <c r="C1" s="6"/>
      <c r="D1" s="6"/>
      <c r="E1" s="6"/>
    </row>
    <row r="2" ht="82" customHeight="1" spans="1:6">
      <c r="A2" s="7" t="s">
        <v>49</v>
      </c>
      <c r="B2" s="8"/>
      <c r="C2" s="8"/>
      <c r="D2" s="8"/>
      <c r="E2" s="8"/>
      <c r="F2" s="8"/>
    </row>
    <row r="3" s="1" customFormat="1" ht="51" customHeight="1" spans="1:6">
      <c r="A3" s="9" t="s">
        <v>2</v>
      </c>
      <c r="B3" s="9" t="s">
        <v>34</v>
      </c>
      <c r="C3" s="10" t="s">
        <v>50</v>
      </c>
      <c r="D3" s="11" t="s">
        <v>35</v>
      </c>
      <c r="E3" s="11" t="s">
        <v>36</v>
      </c>
      <c r="F3" s="146" t="s">
        <v>37</v>
      </c>
    </row>
    <row r="4" s="1" customFormat="1" ht="45" customHeight="1" spans="1:6">
      <c r="A4" s="9"/>
      <c r="B4" s="9"/>
      <c r="C4" s="12"/>
      <c r="D4" s="9"/>
      <c r="E4" s="9"/>
      <c r="F4" s="146"/>
    </row>
    <row r="5" s="4" customFormat="1" ht="53" customHeight="1" spans="1:6">
      <c r="A5" s="94"/>
      <c r="B5" s="94" t="s">
        <v>51</v>
      </c>
      <c r="C5" s="94"/>
      <c r="D5" s="94">
        <v>11.1</v>
      </c>
      <c r="E5" s="94">
        <v>16726.57</v>
      </c>
      <c r="F5" s="94"/>
    </row>
    <row r="6" s="140" customFormat="1" ht="54" customHeight="1" spans="1:6">
      <c r="A6" s="144" t="s">
        <v>39</v>
      </c>
      <c r="B6" s="144" t="s">
        <v>40</v>
      </c>
      <c r="C6" s="144"/>
      <c r="D6" s="144">
        <f>D7+D10</f>
        <v>3.1</v>
      </c>
      <c r="E6" s="144">
        <f>E7+E10+E12</f>
        <v>727</v>
      </c>
      <c r="F6" s="144"/>
    </row>
    <row r="7" s="140" customFormat="1" ht="54" customHeight="1" spans="1:6">
      <c r="A7" s="144" t="s">
        <v>41</v>
      </c>
      <c r="B7" s="144" t="s">
        <v>8</v>
      </c>
      <c r="C7" s="144"/>
      <c r="D7" s="144">
        <v>1.4</v>
      </c>
      <c r="E7" s="144">
        <v>113</v>
      </c>
      <c r="F7" s="144"/>
    </row>
    <row r="8" s="141" customFormat="1" ht="54" customHeight="1" spans="1:6">
      <c r="A8" s="146">
        <v>1</v>
      </c>
      <c r="B8" s="146" t="s">
        <v>52</v>
      </c>
      <c r="C8" s="146" t="s">
        <v>53</v>
      </c>
      <c r="D8" s="146">
        <v>0.7</v>
      </c>
      <c r="E8" s="146">
        <v>70</v>
      </c>
      <c r="F8" s="146"/>
    </row>
    <row r="9" s="141" customFormat="1" ht="54" customHeight="1" spans="1:6">
      <c r="A9" s="146">
        <v>2</v>
      </c>
      <c r="B9" s="146" t="s">
        <v>54</v>
      </c>
      <c r="C9" s="146" t="s">
        <v>53</v>
      </c>
      <c r="D9" s="146">
        <v>0.5</v>
      </c>
      <c r="E9" s="146">
        <v>43</v>
      </c>
      <c r="F9" s="146"/>
    </row>
    <row r="10" s="140" customFormat="1" ht="54" customHeight="1" spans="1:6">
      <c r="A10" s="144" t="s">
        <v>55</v>
      </c>
      <c r="B10" s="144" t="s">
        <v>56</v>
      </c>
      <c r="C10" s="144"/>
      <c r="D10" s="144">
        <v>1.7</v>
      </c>
      <c r="E10" s="144">
        <v>221</v>
      </c>
      <c r="F10" s="144"/>
    </row>
    <row r="11" s="141" customFormat="1" ht="54" customHeight="1" spans="1:6">
      <c r="A11" s="146">
        <v>1</v>
      </c>
      <c r="B11" s="146" t="s">
        <v>57</v>
      </c>
      <c r="C11" s="146" t="s">
        <v>53</v>
      </c>
      <c r="D11" s="146">
        <v>1.7</v>
      </c>
      <c r="E11" s="146">
        <v>221</v>
      </c>
      <c r="F11" s="146"/>
    </row>
    <row r="12" s="140" customFormat="1" ht="54" customHeight="1" spans="1:6">
      <c r="A12" s="144" t="s">
        <v>58</v>
      </c>
      <c r="B12" s="144" t="s">
        <v>13</v>
      </c>
      <c r="C12" s="144"/>
      <c r="D12" s="144"/>
      <c r="E12" s="144">
        <v>393</v>
      </c>
      <c r="F12" s="144"/>
    </row>
    <row r="13" s="141" customFormat="1" ht="54" customHeight="1" spans="1:6">
      <c r="A13" s="146">
        <v>1</v>
      </c>
      <c r="B13" s="146" t="s">
        <v>59</v>
      </c>
      <c r="C13" s="146" t="s">
        <v>60</v>
      </c>
      <c r="D13" s="146"/>
      <c r="E13" s="146">
        <v>393</v>
      </c>
      <c r="F13" s="146"/>
    </row>
    <row r="14" s="140" customFormat="1" ht="54" customHeight="1" spans="1:6">
      <c r="A14" s="144" t="s">
        <v>61</v>
      </c>
      <c r="B14" s="144" t="s">
        <v>62</v>
      </c>
      <c r="C14" s="144"/>
      <c r="D14" s="144">
        <v>8</v>
      </c>
      <c r="E14" s="144">
        <v>16000</v>
      </c>
      <c r="F14" s="144"/>
    </row>
    <row r="15" s="141" customFormat="1" ht="54" customHeight="1" spans="1:6">
      <c r="A15" s="146">
        <v>1</v>
      </c>
      <c r="B15" s="146" t="s">
        <v>63</v>
      </c>
      <c r="C15" s="146" t="s">
        <v>53</v>
      </c>
      <c r="D15" s="146">
        <v>8</v>
      </c>
      <c r="E15" s="146">
        <v>16000</v>
      </c>
      <c r="F15" s="146"/>
    </row>
  </sheetData>
  <mergeCells count="8">
    <mergeCell ref="A1:E1"/>
    <mergeCell ref="A2:F2"/>
    <mergeCell ref="A3:A4"/>
    <mergeCell ref="B3:B4"/>
    <mergeCell ref="C3:C4"/>
    <mergeCell ref="D3:D4"/>
    <mergeCell ref="E3:E4"/>
    <mergeCell ref="F3:F4"/>
  </mergeCells>
  <pageMargins left="0.904861111111111" right="0.7" top="0.75" bottom="0.75" header="0.3" footer="0.3"/>
  <pageSetup paperSize="9" scale="8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tabSelected="1" workbookViewId="0">
      <selection activeCell="B6" sqref="B6"/>
    </sheetView>
  </sheetViews>
  <sheetFormatPr defaultColWidth="9" defaultRowHeight="13.5" outlineLevelCol="5"/>
  <cols>
    <col min="1" max="1" width="9" style="5"/>
    <col min="2" max="2" width="26.8916666666667" style="5" customWidth="1"/>
    <col min="3" max="3" width="16.375" style="5" customWidth="1"/>
    <col min="4" max="5" width="17.375" style="5" customWidth="1"/>
    <col min="6" max="6" width="18.25" style="5" customWidth="1"/>
    <col min="7" max="16384" width="9" style="5"/>
  </cols>
  <sheetData>
    <row r="1" ht="29" customHeight="1" spans="1:5">
      <c r="A1" s="6" t="s">
        <v>64</v>
      </c>
      <c r="B1" s="6"/>
      <c r="C1" s="6"/>
      <c r="D1" s="6"/>
      <c r="E1" s="6"/>
    </row>
    <row r="2" ht="82" customHeight="1" spans="1:6">
      <c r="A2" s="7" t="s">
        <v>65</v>
      </c>
      <c r="B2" s="8"/>
      <c r="C2" s="8"/>
      <c r="D2" s="8"/>
      <c r="E2" s="8"/>
      <c r="F2" s="8"/>
    </row>
    <row r="3" s="1" customFormat="1" ht="51" customHeight="1" spans="1:6">
      <c r="A3" s="9" t="s">
        <v>2</v>
      </c>
      <c r="B3" s="9" t="s">
        <v>34</v>
      </c>
      <c r="C3" s="10" t="s">
        <v>50</v>
      </c>
      <c r="D3" s="11" t="s">
        <v>35</v>
      </c>
      <c r="E3" s="11" t="s">
        <v>36</v>
      </c>
      <c r="F3" s="9" t="s">
        <v>37</v>
      </c>
    </row>
    <row r="4" s="1" customFormat="1" ht="45" customHeight="1" spans="1:6">
      <c r="A4" s="9"/>
      <c r="B4" s="9"/>
      <c r="C4" s="12"/>
      <c r="D4" s="9"/>
      <c r="E4" s="9"/>
      <c r="F4" s="9"/>
    </row>
    <row r="5" s="4" customFormat="1" ht="57" customHeight="1" spans="1:6">
      <c r="A5" s="94"/>
      <c r="B5" s="94" t="s">
        <v>66</v>
      </c>
      <c r="C5" s="173"/>
      <c r="D5" s="94">
        <f>D6</f>
        <v>21.2</v>
      </c>
      <c r="E5" s="94">
        <f>E6</f>
        <v>3110</v>
      </c>
      <c r="F5" s="94"/>
    </row>
    <row r="6" s="140" customFormat="1" ht="54" customHeight="1" spans="1:6">
      <c r="A6" s="144" t="s">
        <v>39</v>
      </c>
      <c r="B6" s="144" t="s">
        <v>40</v>
      </c>
      <c r="C6" s="144"/>
      <c r="D6" s="144">
        <v>21.2</v>
      </c>
      <c r="E6" s="144">
        <v>3110</v>
      </c>
      <c r="F6" s="144"/>
    </row>
    <row r="7" s="140" customFormat="1" ht="54" customHeight="1" spans="1:6">
      <c r="A7" s="144" t="s">
        <v>41</v>
      </c>
      <c r="B7" s="144" t="s">
        <v>8</v>
      </c>
      <c r="C7" s="144"/>
      <c r="D7" s="144">
        <v>13.3</v>
      </c>
      <c r="E7" s="144">
        <v>1970</v>
      </c>
      <c r="F7" s="144"/>
    </row>
    <row r="8" s="141" customFormat="1" ht="54" customHeight="1" spans="1:6">
      <c r="A8" s="146">
        <v>1</v>
      </c>
      <c r="B8" s="146" t="s">
        <v>67</v>
      </c>
      <c r="C8" s="146" t="s">
        <v>53</v>
      </c>
      <c r="D8" s="146">
        <v>2.5</v>
      </c>
      <c r="E8" s="146">
        <v>294</v>
      </c>
      <c r="F8" s="146"/>
    </row>
    <row r="9" s="141" customFormat="1" ht="54" customHeight="1" spans="1:6">
      <c r="A9" s="146">
        <v>2</v>
      </c>
      <c r="B9" s="146" t="s">
        <v>68</v>
      </c>
      <c r="C9" s="146" t="s">
        <v>53</v>
      </c>
      <c r="D9" s="146">
        <v>1.3</v>
      </c>
      <c r="E9" s="146">
        <v>156</v>
      </c>
      <c r="F9" s="146"/>
    </row>
    <row r="10" s="141" customFormat="1" ht="54" customHeight="1" spans="1:6">
      <c r="A10" s="146">
        <v>3</v>
      </c>
      <c r="B10" s="146" t="s">
        <v>69</v>
      </c>
      <c r="C10" s="146" t="s">
        <v>53</v>
      </c>
      <c r="D10" s="146">
        <v>6</v>
      </c>
      <c r="E10" s="146">
        <v>960</v>
      </c>
      <c r="F10" s="146"/>
    </row>
    <row r="11" s="141" customFormat="1" ht="54" customHeight="1" spans="1:6">
      <c r="A11" s="146">
        <v>4</v>
      </c>
      <c r="B11" s="146" t="s">
        <v>70</v>
      </c>
      <c r="C11" s="146" t="s">
        <v>53</v>
      </c>
      <c r="D11" s="146">
        <v>3.5</v>
      </c>
      <c r="E11" s="146">
        <v>560</v>
      </c>
      <c r="F11" s="146"/>
    </row>
    <row r="12" s="140" customFormat="1" ht="54" customHeight="1" spans="1:6">
      <c r="A12" s="144" t="s">
        <v>55</v>
      </c>
      <c r="B12" s="144" t="s">
        <v>56</v>
      </c>
      <c r="C12" s="144"/>
      <c r="D12" s="144">
        <v>7.9</v>
      </c>
      <c r="E12" s="144">
        <v>1030</v>
      </c>
      <c r="F12" s="144"/>
    </row>
    <row r="13" s="141" customFormat="1" ht="54" customHeight="1" spans="1:6">
      <c r="A13" s="146">
        <v>1</v>
      </c>
      <c r="B13" s="146" t="s">
        <v>71</v>
      </c>
      <c r="C13" s="146" t="s">
        <v>53</v>
      </c>
      <c r="D13" s="146">
        <v>4.3</v>
      </c>
      <c r="E13" s="146">
        <v>470</v>
      </c>
      <c r="F13" s="146"/>
    </row>
    <row r="14" s="141" customFormat="1" ht="54" customHeight="1" spans="1:6">
      <c r="A14" s="146">
        <v>2</v>
      </c>
      <c r="B14" s="146" t="s">
        <v>72</v>
      </c>
      <c r="C14" s="146" t="s">
        <v>53</v>
      </c>
      <c r="D14" s="146">
        <v>1.1</v>
      </c>
      <c r="E14" s="146">
        <v>212</v>
      </c>
      <c r="F14" s="146"/>
    </row>
    <row r="15" s="141" customFormat="1" ht="54" customHeight="1" spans="1:6">
      <c r="A15" s="146">
        <v>3</v>
      </c>
      <c r="B15" s="146" t="s">
        <v>73</v>
      </c>
      <c r="C15" s="146" t="s">
        <v>53</v>
      </c>
      <c r="D15" s="146">
        <v>2.5</v>
      </c>
      <c r="E15" s="146">
        <v>348</v>
      </c>
      <c r="F15" s="146"/>
    </row>
    <row r="16" s="140" customFormat="1" ht="54" customHeight="1" spans="1:6">
      <c r="A16" s="144" t="s">
        <v>58</v>
      </c>
      <c r="B16" s="144" t="s">
        <v>13</v>
      </c>
      <c r="C16" s="144"/>
      <c r="D16" s="144"/>
      <c r="E16" s="144">
        <v>110</v>
      </c>
      <c r="F16" s="144"/>
    </row>
    <row r="17" s="141" customFormat="1" ht="54" customHeight="1" spans="1:6">
      <c r="A17" s="146">
        <v>1</v>
      </c>
      <c r="B17" s="146" t="s">
        <v>74</v>
      </c>
      <c r="C17" s="146"/>
      <c r="D17" s="146" t="s">
        <v>75</v>
      </c>
      <c r="E17" s="146">
        <v>110</v>
      </c>
      <c r="F17" s="146"/>
    </row>
  </sheetData>
  <mergeCells count="8">
    <mergeCell ref="A1:E1"/>
    <mergeCell ref="A2:F2"/>
    <mergeCell ref="A3:A4"/>
    <mergeCell ref="B3:B4"/>
    <mergeCell ref="C3:C4"/>
    <mergeCell ref="D3:D4"/>
    <mergeCell ref="E3:E4"/>
    <mergeCell ref="F3:F4"/>
  </mergeCells>
  <pageMargins left="1.0625" right="0.75" top="1" bottom="1" header="0.5" footer="0.5"/>
  <pageSetup paperSize="9" scale="7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tabSelected="1" zoomScale="85" zoomScaleNormal="85" workbookViewId="0">
      <selection activeCell="B6" sqref="B6"/>
    </sheetView>
  </sheetViews>
  <sheetFormatPr defaultColWidth="9" defaultRowHeight="13.5" outlineLevelCol="5"/>
  <cols>
    <col min="1" max="1" width="9" style="5"/>
    <col min="2" max="2" width="46.625" style="5" customWidth="1"/>
    <col min="3" max="4" width="23.8166666666667" style="5" customWidth="1"/>
    <col min="5" max="5" width="18.625" style="5" customWidth="1"/>
    <col min="6" max="6" width="18.25" style="5" customWidth="1"/>
    <col min="7" max="16384" width="9" style="5"/>
  </cols>
  <sheetData>
    <row r="1" ht="37" customHeight="1" spans="1:5">
      <c r="A1" s="6" t="s">
        <v>76</v>
      </c>
      <c r="B1" s="6"/>
      <c r="C1" s="6"/>
      <c r="D1" s="6"/>
      <c r="E1" s="6"/>
    </row>
    <row r="2" ht="82" customHeight="1" spans="1:6">
      <c r="A2" s="7" t="s">
        <v>77</v>
      </c>
      <c r="B2" s="8"/>
      <c r="C2" s="8"/>
      <c r="D2" s="8"/>
      <c r="E2" s="8"/>
      <c r="F2" s="8"/>
    </row>
    <row r="3" s="1" customFormat="1" ht="51" customHeight="1" spans="1:6">
      <c r="A3" s="9" t="s">
        <v>2</v>
      </c>
      <c r="B3" s="9" t="s">
        <v>34</v>
      </c>
      <c r="C3" s="10" t="s">
        <v>50</v>
      </c>
      <c r="D3" s="11" t="s">
        <v>35</v>
      </c>
      <c r="E3" s="11" t="s">
        <v>36</v>
      </c>
      <c r="F3" s="9" t="s">
        <v>37</v>
      </c>
    </row>
    <row r="4" s="1" customFormat="1" ht="45" customHeight="1" spans="1:6">
      <c r="A4" s="9"/>
      <c r="B4" s="9"/>
      <c r="C4" s="12"/>
      <c r="D4" s="9"/>
      <c r="E4" s="9"/>
      <c r="F4" s="9"/>
    </row>
    <row r="5" s="4" customFormat="1" ht="59" customHeight="1" spans="1:6">
      <c r="A5" s="144"/>
      <c r="B5" s="144" t="s">
        <v>78</v>
      </c>
      <c r="C5" s="144"/>
      <c r="D5" s="144">
        <f>D6+D19</f>
        <v>54.5</v>
      </c>
      <c r="E5" s="168">
        <f>E6+E19</f>
        <v>22030</v>
      </c>
      <c r="F5" s="94"/>
    </row>
    <row r="6" s="140" customFormat="1" ht="54" customHeight="1" spans="1:6">
      <c r="A6" s="144" t="s">
        <v>39</v>
      </c>
      <c r="B6" s="144" t="s">
        <v>40</v>
      </c>
      <c r="C6" s="144"/>
      <c r="D6" s="144">
        <f>D7+D9+D13+D15</f>
        <v>14.3</v>
      </c>
      <c r="E6" s="168">
        <f>E7+E9+E13+E15+E17</f>
        <v>1530</v>
      </c>
      <c r="F6" s="144"/>
    </row>
    <row r="7" s="140" customFormat="1" ht="54" customHeight="1" spans="1:6">
      <c r="A7" s="144" t="s">
        <v>41</v>
      </c>
      <c r="B7" s="144" t="s">
        <v>8</v>
      </c>
      <c r="C7" s="144"/>
      <c r="D7" s="144">
        <f>SUM(D8)</f>
        <v>2.2</v>
      </c>
      <c r="E7" s="168">
        <f>SUM(E8)</f>
        <v>250</v>
      </c>
      <c r="F7" s="144"/>
    </row>
    <row r="8" s="141" customFormat="1" ht="54" customHeight="1" spans="1:6">
      <c r="A8" s="146">
        <v>1</v>
      </c>
      <c r="B8" s="146" t="s">
        <v>79</v>
      </c>
      <c r="C8" s="146" t="s">
        <v>53</v>
      </c>
      <c r="D8" s="146">
        <v>2.2</v>
      </c>
      <c r="E8" s="169">
        <v>250</v>
      </c>
      <c r="F8" s="146"/>
    </row>
    <row r="9" s="140" customFormat="1" ht="54" customHeight="1" spans="1:6">
      <c r="A9" s="144" t="s">
        <v>55</v>
      </c>
      <c r="B9" s="144" t="s">
        <v>56</v>
      </c>
      <c r="C9" s="144"/>
      <c r="D9" s="144">
        <f>SUM(D10:D12)</f>
        <v>8.2</v>
      </c>
      <c r="E9" s="168">
        <v>530</v>
      </c>
      <c r="F9" s="144"/>
    </row>
    <row r="10" s="140" customFormat="1" ht="54" customHeight="1" spans="1:6">
      <c r="A10" s="146">
        <v>1</v>
      </c>
      <c r="B10" s="146" t="s">
        <v>80</v>
      </c>
      <c r="C10" s="146" t="s">
        <v>53</v>
      </c>
      <c r="D10" s="146">
        <v>4.3</v>
      </c>
      <c r="E10" s="169">
        <v>430</v>
      </c>
      <c r="F10" s="144"/>
    </row>
    <row r="11" s="141" customFormat="1" ht="54" customHeight="1" spans="1:6">
      <c r="A11" s="146">
        <v>2</v>
      </c>
      <c r="B11" s="146" t="s">
        <v>81</v>
      </c>
      <c r="C11" s="146" t="s">
        <v>53</v>
      </c>
      <c r="D11" s="146">
        <v>1.9</v>
      </c>
      <c r="E11" s="169">
        <v>350</v>
      </c>
      <c r="F11" s="146"/>
    </row>
    <row r="12" s="141" customFormat="1" ht="54" customHeight="1" spans="1:6">
      <c r="A12" s="146">
        <v>3</v>
      </c>
      <c r="B12" s="146" t="s">
        <v>82</v>
      </c>
      <c r="C12" s="146" t="s">
        <v>53</v>
      </c>
      <c r="D12" s="146">
        <v>2</v>
      </c>
      <c r="E12" s="169">
        <v>180</v>
      </c>
      <c r="F12" s="146"/>
    </row>
    <row r="13" s="140" customFormat="1" ht="54" customHeight="1" spans="1:6">
      <c r="A13" s="144" t="s">
        <v>58</v>
      </c>
      <c r="B13" s="144" t="s">
        <v>83</v>
      </c>
      <c r="C13" s="144"/>
      <c r="D13" s="144">
        <v>0.3</v>
      </c>
      <c r="E13" s="168">
        <v>200</v>
      </c>
      <c r="F13" s="144"/>
    </row>
    <row r="14" s="141" customFormat="1" ht="54" customHeight="1" spans="1:6">
      <c r="A14" s="146">
        <v>1</v>
      </c>
      <c r="B14" s="146" t="s">
        <v>84</v>
      </c>
      <c r="C14" s="146" t="s">
        <v>85</v>
      </c>
      <c r="D14" s="146">
        <v>0.3</v>
      </c>
      <c r="E14" s="169">
        <v>200</v>
      </c>
      <c r="F14" s="146"/>
    </row>
    <row r="15" s="140" customFormat="1" ht="54" customHeight="1" spans="1:6">
      <c r="A15" s="144" t="s">
        <v>86</v>
      </c>
      <c r="B15" s="144" t="s">
        <v>87</v>
      </c>
      <c r="C15" s="144"/>
      <c r="D15" s="144">
        <v>3.6</v>
      </c>
      <c r="E15" s="168">
        <v>400</v>
      </c>
      <c r="F15" s="144"/>
    </row>
    <row r="16" s="141" customFormat="1" ht="54" customHeight="1" spans="1:6">
      <c r="A16" s="146">
        <v>1</v>
      </c>
      <c r="B16" s="146" t="s">
        <v>88</v>
      </c>
      <c r="C16" s="146" t="s">
        <v>53</v>
      </c>
      <c r="D16" s="146">
        <v>3.6</v>
      </c>
      <c r="E16" s="169">
        <v>400</v>
      </c>
      <c r="F16" s="146"/>
    </row>
    <row r="17" s="140" customFormat="1" ht="54" customHeight="1" spans="1:6">
      <c r="A17" s="144" t="s">
        <v>89</v>
      </c>
      <c r="B17" s="144" t="s">
        <v>13</v>
      </c>
      <c r="C17" s="144"/>
      <c r="D17" s="144"/>
      <c r="E17" s="168">
        <f>SUM(E18)</f>
        <v>150</v>
      </c>
      <c r="F17" s="144"/>
    </row>
    <row r="18" s="141" customFormat="1" ht="54" customHeight="1" spans="1:6">
      <c r="A18" s="146">
        <v>1</v>
      </c>
      <c r="B18" s="146" t="s">
        <v>90</v>
      </c>
      <c r="C18" s="146"/>
      <c r="D18" s="146" t="s">
        <v>91</v>
      </c>
      <c r="E18" s="169">
        <v>150</v>
      </c>
      <c r="F18" s="146"/>
    </row>
    <row r="19" s="140" customFormat="1" ht="54" customHeight="1" spans="1:6">
      <c r="A19" s="144" t="s">
        <v>61</v>
      </c>
      <c r="B19" s="144" t="s">
        <v>62</v>
      </c>
      <c r="C19" s="144"/>
      <c r="D19" s="144">
        <v>40.2</v>
      </c>
      <c r="E19" s="168">
        <v>20500</v>
      </c>
      <c r="F19" s="144"/>
    </row>
    <row r="20" s="140" customFormat="1" ht="54" customHeight="1" spans="1:6">
      <c r="A20" s="146">
        <v>1</v>
      </c>
      <c r="B20" s="170" t="s">
        <v>92</v>
      </c>
      <c r="C20" s="170" t="s">
        <v>85</v>
      </c>
      <c r="D20" s="171">
        <v>11.1</v>
      </c>
      <c r="E20" s="172">
        <v>6000</v>
      </c>
      <c r="F20" s="144"/>
    </row>
    <row r="21" s="140" customFormat="1" ht="54" customHeight="1" spans="1:6">
      <c r="A21" s="146">
        <v>2</v>
      </c>
      <c r="B21" s="170" t="s">
        <v>93</v>
      </c>
      <c r="C21" s="170" t="s">
        <v>94</v>
      </c>
      <c r="D21" s="171">
        <v>7.8</v>
      </c>
      <c r="E21" s="172">
        <v>4500</v>
      </c>
      <c r="F21" s="144"/>
    </row>
    <row r="22" s="141" customFormat="1" ht="54" customHeight="1" spans="1:6">
      <c r="A22" s="146">
        <v>3</v>
      </c>
      <c r="B22" s="170" t="s">
        <v>95</v>
      </c>
      <c r="C22" s="170" t="s">
        <v>94</v>
      </c>
      <c r="D22" s="171">
        <v>21.3</v>
      </c>
      <c r="E22" s="172">
        <v>10000</v>
      </c>
      <c r="F22" s="146"/>
    </row>
  </sheetData>
  <mergeCells count="8">
    <mergeCell ref="A1:E1"/>
    <mergeCell ref="A2:F2"/>
    <mergeCell ref="A3:A4"/>
    <mergeCell ref="B3:B4"/>
    <mergeCell ref="C3:C4"/>
    <mergeCell ref="D3:D4"/>
    <mergeCell ref="E3:E4"/>
    <mergeCell ref="F3:F4"/>
  </mergeCells>
  <pageMargins left="0.66875" right="0.75" top="0.708333333333333" bottom="0.66875" header="0.5" footer="0.5"/>
  <pageSetup paperSize="9" scale="61" orientation="portrait"/>
  <headerFooter/>
  <ignoredErrors>
    <ignoredError sqref="D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tabSelected="1" workbookViewId="0">
      <selection activeCell="B6" sqref="B6"/>
    </sheetView>
  </sheetViews>
  <sheetFormatPr defaultColWidth="9" defaultRowHeight="13.5" outlineLevelCol="5"/>
  <cols>
    <col min="1" max="1" width="9" style="5"/>
    <col min="2" max="2" width="50.1083333333333" style="5" customWidth="1"/>
    <col min="3" max="3" width="21.625" style="5" customWidth="1"/>
    <col min="4" max="4" width="12.775" style="5" customWidth="1"/>
    <col min="5" max="5" width="13" style="5" customWidth="1"/>
    <col min="6" max="6" width="18.25" style="5" customWidth="1"/>
    <col min="7" max="16384" width="9" style="5"/>
  </cols>
  <sheetData>
    <row r="1" ht="29" customHeight="1" spans="1:5">
      <c r="A1" s="6" t="s">
        <v>96</v>
      </c>
      <c r="B1" s="6"/>
      <c r="C1" s="6"/>
      <c r="D1" s="6"/>
      <c r="E1" s="6"/>
    </row>
    <row r="2" ht="82" customHeight="1" spans="1:6">
      <c r="A2" s="7" t="s">
        <v>97</v>
      </c>
      <c r="B2" s="8"/>
      <c r="C2" s="8"/>
      <c r="D2" s="8"/>
      <c r="E2" s="8"/>
      <c r="F2" s="8"/>
    </row>
    <row r="3" s="1" customFormat="1" ht="51" customHeight="1" spans="1:6">
      <c r="A3" s="9" t="s">
        <v>2</v>
      </c>
      <c r="B3" s="9" t="s">
        <v>34</v>
      </c>
      <c r="C3" s="10" t="s">
        <v>50</v>
      </c>
      <c r="D3" s="11" t="s">
        <v>35</v>
      </c>
      <c r="E3" s="11" t="s">
        <v>36</v>
      </c>
      <c r="F3" s="9" t="s">
        <v>37</v>
      </c>
    </row>
    <row r="4" s="1" customFormat="1" ht="45" customHeight="1" spans="1:6">
      <c r="A4" s="9"/>
      <c r="B4" s="9"/>
      <c r="C4" s="12"/>
      <c r="D4" s="9"/>
      <c r="E4" s="9"/>
      <c r="F4" s="9"/>
    </row>
    <row r="5" s="4" customFormat="1" ht="28" customHeight="1" spans="1:6">
      <c r="A5" s="94"/>
      <c r="B5" s="94" t="s">
        <v>98</v>
      </c>
      <c r="C5" s="94"/>
      <c r="D5" s="95">
        <v>52.03</v>
      </c>
      <c r="E5" s="143">
        <v>21949.7</v>
      </c>
      <c r="F5" s="94"/>
    </row>
    <row r="6" s="140" customFormat="1" ht="28" customHeight="1" spans="1:6">
      <c r="A6" s="144" t="s">
        <v>39</v>
      </c>
      <c r="B6" s="94" t="s">
        <v>40</v>
      </c>
      <c r="C6" s="94"/>
      <c r="D6" s="95">
        <v>23.99</v>
      </c>
      <c r="E6" s="143">
        <v>8108.7</v>
      </c>
      <c r="F6" s="144"/>
    </row>
    <row r="7" s="140" customFormat="1" ht="28" customHeight="1" spans="1:6">
      <c r="A7" s="144" t="s">
        <v>41</v>
      </c>
      <c r="B7" s="17" t="s">
        <v>8</v>
      </c>
      <c r="C7" s="17"/>
      <c r="D7" s="145">
        <f>SUM(D8:D9)</f>
        <v>2.73</v>
      </c>
      <c r="E7" s="116">
        <f>SUM(E8:E9)</f>
        <v>550</v>
      </c>
      <c r="F7" s="144"/>
    </row>
    <row r="8" s="141" customFormat="1" ht="28" customHeight="1" spans="1:6">
      <c r="A8" s="146">
        <v>1</v>
      </c>
      <c r="B8" s="147" t="s">
        <v>99</v>
      </c>
      <c r="C8" s="147" t="s">
        <v>85</v>
      </c>
      <c r="D8" s="148">
        <v>0.73</v>
      </c>
      <c r="E8" s="149">
        <v>150</v>
      </c>
      <c r="F8" s="146"/>
    </row>
    <row r="9" s="141" customFormat="1" ht="28" customHeight="1" spans="1:6">
      <c r="A9" s="146">
        <v>2</v>
      </c>
      <c r="B9" s="147" t="s">
        <v>100</v>
      </c>
      <c r="C9" s="147" t="s">
        <v>85</v>
      </c>
      <c r="D9" s="148">
        <v>2</v>
      </c>
      <c r="E9" s="149">
        <v>400</v>
      </c>
      <c r="F9" s="146"/>
    </row>
    <row r="10" s="140" customFormat="1" ht="28" customHeight="1" spans="1:6">
      <c r="A10" s="144" t="s">
        <v>55</v>
      </c>
      <c r="B10" s="27" t="s">
        <v>9</v>
      </c>
      <c r="C10" s="27"/>
      <c r="D10" s="150">
        <f>D13+D11+D12</f>
        <v>4.19</v>
      </c>
      <c r="E10" s="102">
        <f>E13+E11+E12</f>
        <v>840</v>
      </c>
      <c r="F10" s="144"/>
    </row>
    <row r="11" s="141" customFormat="1" ht="28" customHeight="1" spans="1:6">
      <c r="A11" s="146">
        <v>1</v>
      </c>
      <c r="B11" s="151" t="s">
        <v>101</v>
      </c>
      <c r="C11" s="151" t="s">
        <v>85</v>
      </c>
      <c r="D11" s="148">
        <v>1.5</v>
      </c>
      <c r="E11" s="152">
        <v>300</v>
      </c>
      <c r="F11" s="146"/>
    </row>
    <row r="12" s="141" customFormat="1" ht="28" customHeight="1" spans="1:6">
      <c r="A12" s="146">
        <v>2</v>
      </c>
      <c r="B12" s="151" t="s">
        <v>102</v>
      </c>
      <c r="C12" s="151" t="s">
        <v>85</v>
      </c>
      <c r="D12" s="153">
        <v>1.24</v>
      </c>
      <c r="E12" s="152">
        <v>250</v>
      </c>
      <c r="F12" s="146"/>
    </row>
    <row r="13" s="140" customFormat="1" ht="28" customHeight="1" spans="1:6">
      <c r="A13" s="146">
        <v>3</v>
      </c>
      <c r="B13" s="151" t="s">
        <v>103</v>
      </c>
      <c r="C13" s="151" t="s">
        <v>85</v>
      </c>
      <c r="D13" s="153">
        <v>1.45</v>
      </c>
      <c r="E13" s="152">
        <v>290</v>
      </c>
      <c r="F13" s="144"/>
    </row>
    <row r="14" s="141" customFormat="1" ht="28" customHeight="1" spans="1:6">
      <c r="A14" s="146" t="s">
        <v>58</v>
      </c>
      <c r="B14" s="27" t="s">
        <v>87</v>
      </c>
      <c r="C14" s="27"/>
      <c r="D14" s="150">
        <f>SUM(D15:D17)</f>
        <v>17.07</v>
      </c>
      <c r="E14" s="102">
        <f>SUM(E15:E17)</f>
        <v>5059</v>
      </c>
      <c r="F14" s="146"/>
    </row>
    <row r="15" s="140" customFormat="1" ht="28" customHeight="1" spans="1:6">
      <c r="A15" s="146">
        <v>1</v>
      </c>
      <c r="B15" s="52" t="s">
        <v>104</v>
      </c>
      <c r="C15" s="52" t="s">
        <v>53</v>
      </c>
      <c r="D15" s="154">
        <v>11</v>
      </c>
      <c r="E15" s="155">
        <v>3000</v>
      </c>
      <c r="F15" s="144"/>
    </row>
    <row r="16" s="141" customFormat="1" ht="28" customHeight="1" spans="1:6">
      <c r="A16" s="146">
        <v>2</v>
      </c>
      <c r="B16" s="52" t="s">
        <v>105</v>
      </c>
      <c r="C16" s="151" t="s">
        <v>85</v>
      </c>
      <c r="D16" s="112">
        <v>3</v>
      </c>
      <c r="E16" s="105">
        <v>1000</v>
      </c>
      <c r="F16" s="146"/>
    </row>
    <row r="17" s="140" customFormat="1" ht="28" customHeight="1" spans="1:6">
      <c r="A17" s="146">
        <v>3</v>
      </c>
      <c r="B17" s="107" t="s">
        <v>106</v>
      </c>
      <c r="C17" s="151" t="s">
        <v>85</v>
      </c>
      <c r="D17" s="156">
        <v>3.07</v>
      </c>
      <c r="E17" s="157">
        <v>1059</v>
      </c>
      <c r="F17" s="144"/>
    </row>
    <row r="18" s="141" customFormat="1" ht="28" customHeight="1" spans="1:6">
      <c r="A18" s="146" t="s">
        <v>86</v>
      </c>
      <c r="B18" s="27" t="s">
        <v>107</v>
      </c>
      <c r="C18" s="27"/>
      <c r="D18" s="158">
        <f>SUM(D19:D29)</f>
        <v>19.769</v>
      </c>
      <c r="E18" s="109">
        <f>SUM(E19:E29)</f>
        <v>209.69</v>
      </c>
      <c r="F18" s="146"/>
    </row>
    <row r="19" s="140" customFormat="1" ht="28" customHeight="1" spans="1:6">
      <c r="A19" s="146">
        <v>1</v>
      </c>
      <c r="B19" s="52" t="s">
        <v>108</v>
      </c>
      <c r="C19" s="52"/>
      <c r="D19" s="156">
        <v>2.4</v>
      </c>
      <c r="E19" s="105">
        <v>36</v>
      </c>
      <c r="F19" s="144"/>
    </row>
    <row r="20" s="140" customFormat="1" ht="28" customHeight="1" spans="1:6">
      <c r="A20" s="146">
        <v>2</v>
      </c>
      <c r="B20" s="52" t="s">
        <v>109</v>
      </c>
      <c r="C20" s="52"/>
      <c r="D20" s="156">
        <v>1.8</v>
      </c>
      <c r="E20" s="105">
        <v>18</v>
      </c>
      <c r="F20" s="144"/>
    </row>
    <row r="21" s="140" customFormat="1" ht="28" customHeight="1" spans="1:6">
      <c r="A21" s="146">
        <v>3</v>
      </c>
      <c r="B21" s="52" t="s">
        <v>110</v>
      </c>
      <c r="C21" s="52"/>
      <c r="D21" s="156">
        <v>1.6</v>
      </c>
      <c r="E21" s="105">
        <v>16</v>
      </c>
      <c r="F21" s="144"/>
    </row>
    <row r="22" s="141" customFormat="1" ht="28" customHeight="1" spans="1:6">
      <c r="A22" s="159">
        <v>4</v>
      </c>
      <c r="B22" s="120" t="s">
        <v>111</v>
      </c>
      <c r="C22" s="120"/>
      <c r="D22" s="156">
        <v>0.531</v>
      </c>
      <c r="E22" s="105">
        <v>5.31</v>
      </c>
      <c r="F22" s="146"/>
    </row>
    <row r="23" ht="28" customHeight="1" spans="1:6">
      <c r="A23" s="146">
        <v>5</v>
      </c>
      <c r="B23" s="52" t="s">
        <v>112</v>
      </c>
      <c r="C23" s="52"/>
      <c r="D23" s="156">
        <v>0.915</v>
      </c>
      <c r="E23" s="105">
        <v>9.15</v>
      </c>
      <c r="F23" s="125"/>
    </row>
    <row r="24" ht="28" customHeight="1" spans="1:6">
      <c r="A24" s="146">
        <v>6</v>
      </c>
      <c r="B24" s="52" t="s">
        <v>113</v>
      </c>
      <c r="C24" s="52"/>
      <c r="D24" s="156">
        <v>0.975</v>
      </c>
      <c r="E24" s="105">
        <v>9.75</v>
      </c>
      <c r="F24" s="125"/>
    </row>
    <row r="25" ht="28" customHeight="1" spans="1:6">
      <c r="A25" s="146">
        <v>7</v>
      </c>
      <c r="B25" s="52" t="s">
        <v>114</v>
      </c>
      <c r="C25" s="52"/>
      <c r="D25" s="112">
        <v>3.628</v>
      </c>
      <c r="E25" s="105">
        <v>36.28</v>
      </c>
      <c r="F25" s="125"/>
    </row>
    <row r="26" ht="28" customHeight="1" spans="1:6">
      <c r="A26" s="146">
        <v>8</v>
      </c>
      <c r="B26" s="52" t="s">
        <v>115</v>
      </c>
      <c r="C26" s="52"/>
      <c r="D26" s="112">
        <v>0.821</v>
      </c>
      <c r="E26" s="105">
        <v>8.21</v>
      </c>
      <c r="F26" s="125"/>
    </row>
    <row r="27" ht="28" customHeight="1" spans="1:6">
      <c r="A27" s="146">
        <v>9</v>
      </c>
      <c r="B27" s="52" t="s">
        <v>116</v>
      </c>
      <c r="C27" s="52"/>
      <c r="D27" s="112">
        <v>3.562</v>
      </c>
      <c r="E27" s="105">
        <v>35.62</v>
      </c>
      <c r="F27" s="125"/>
    </row>
    <row r="28" ht="28" customHeight="1" spans="1:6">
      <c r="A28" s="146">
        <v>10</v>
      </c>
      <c r="B28" s="52" t="s">
        <v>117</v>
      </c>
      <c r="C28" s="52"/>
      <c r="D28" s="112">
        <v>1.704</v>
      </c>
      <c r="E28" s="105">
        <v>17.04</v>
      </c>
      <c r="F28" s="125"/>
    </row>
    <row r="29" ht="28" customHeight="1" spans="1:6">
      <c r="A29" s="146">
        <v>11</v>
      </c>
      <c r="B29" s="52" t="s">
        <v>118</v>
      </c>
      <c r="C29" s="52"/>
      <c r="D29" s="112">
        <v>1.833</v>
      </c>
      <c r="E29" s="105">
        <v>18.33</v>
      </c>
      <c r="F29" s="125"/>
    </row>
    <row r="30" ht="28" customHeight="1" spans="1:6">
      <c r="A30" s="146" t="s">
        <v>89</v>
      </c>
      <c r="B30" s="27" t="s">
        <v>13</v>
      </c>
      <c r="C30" s="27"/>
      <c r="D30" s="160"/>
      <c r="E30" s="102">
        <f>SUM(E31:E32)</f>
        <v>1450</v>
      </c>
      <c r="F30" s="125"/>
    </row>
    <row r="31" ht="28" customHeight="1" spans="1:6">
      <c r="A31" s="146">
        <v>1</v>
      </c>
      <c r="B31" s="52" t="s">
        <v>119</v>
      </c>
      <c r="C31" s="52"/>
      <c r="D31" s="161" t="s">
        <v>120</v>
      </c>
      <c r="E31" s="105">
        <v>100</v>
      </c>
      <c r="F31" s="125"/>
    </row>
    <row r="32" ht="28" customHeight="1" spans="1:6">
      <c r="A32" s="146">
        <v>2</v>
      </c>
      <c r="B32" s="110" t="s">
        <v>121</v>
      </c>
      <c r="C32" s="110"/>
      <c r="D32" s="161" t="s">
        <v>122</v>
      </c>
      <c r="E32" s="105">
        <v>1350</v>
      </c>
      <c r="F32" s="125"/>
    </row>
    <row r="33" s="142" customFormat="1" ht="28" customHeight="1" spans="1:6">
      <c r="A33" s="144" t="s">
        <v>61</v>
      </c>
      <c r="B33" s="27" t="s">
        <v>123</v>
      </c>
      <c r="C33" s="27"/>
      <c r="D33" s="95">
        <v>28.04</v>
      </c>
      <c r="E33" s="143">
        <v>13841.4</v>
      </c>
      <c r="F33" s="162"/>
    </row>
    <row r="34" ht="28" customHeight="1" spans="1:6">
      <c r="A34" s="146">
        <v>1</v>
      </c>
      <c r="B34" s="163" t="s">
        <v>124</v>
      </c>
      <c r="C34" s="164" t="s">
        <v>85</v>
      </c>
      <c r="D34" s="165">
        <v>13.24</v>
      </c>
      <c r="E34" s="51">
        <v>9341.4</v>
      </c>
      <c r="F34" s="125"/>
    </row>
    <row r="35" ht="28" customHeight="1" spans="1:6">
      <c r="A35" s="146">
        <v>2</v>
      </c>
      <c r="B35" s="52" t="s">
        <v>125</v>
      </c>
      <c r="C35" s="164" t="s">
        <v>85</v>
      </c>
      <c r="D35" s="166">
        <v>14.8</v>
      </c>
      <c r="E35" s="167">
        <v>4500</v>
      </c>
      <c r="F35" s="125"/>
    </row>
  </sheetData>
  <mergeCells count="8">
    <mergeCell ref="A1:E1"/>
    <mergeCell ref="A2:F2"/>
    <mergeCell ref="A3:A4"/>
    <mergeCell ref="B3:B4"/>
    <mergeCell ref="C3:C4"/>
    <mergeCell ref="D3:D4"/>
    <mergeCell ref="E3:E4"/>
    <mergeCell ref="F3:F4"/>
  </mergeCells>
  <conditionalFormatting sqref="B15:C15 B18:C29 B16:B17">
    <cfRule type="duplicateValues" dxfId="0" priority="1"/>
  </conditionalFormatting>
  <pageMargins left="0.751388888888889" right="0.751388888888889" top="0.354166666666667" bottom="0.236111111111111" header="0.196527777777778" footer="0.156944444444444"/>
  <pageSetup paperSize="9" scale="70" fitToHeight="0" orientation="portrait" horizontalDpi="600"/>
  <headerFooter/>
  <ignoredErrors>
    <ignoredError sqref="E3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tabSelected="1" workbookViewId="0">
      <selection activeCell="B6" sqref="B6"/>
    </sheetView>
  </sheetViews>
  <sheetFormatPr defaultColWidth="9" defaultRowHeight="13.5" outlineLevelCol="5"/>
  <cols>
    <col min="1" max="1" width="9" style="5"/>
    <col min="2" max="2" width="50.1083333333333" style="5" customWidth="1"/>
    <col min="3" max="3" width="22.125" style="5" customWidth="1"/>
    <col min="4" max="4" width="12.775" style="5" customWidth="1"/>
    <col min="5" max="5" width="13" style="5" customWidth="1"/>
    <col min="6" max="6" width="18.25" style="5" customWidth="1"/>
    <col min="7" max="16384" width="9" style="5"/>
  </cols>
  <sheetData>
    <row r="1" ht="29" customHeight="1" spans="1:5">
      <c r="A1" s="6" t="s">
        <v>126</v>
      </c>
      <c r="B1" s="6"/>
      <c r="C1" s="6"/>
      <c r="D1" s="6"/>
      <c r="E1" s="6"/>
    </row>
    <row r="2" ht="82" customHeight="1" spans="1:6">
      <c r="A2" s="7" t="s">
        <v>127</v>
      </c>
      <c r="B2" s="8"/>
      <c r="C2" s="8"/>
      <c r="D2" s="8"/>
      <c r="E2" s="8"/>
      <c r="F2" s="8"/>
    </row>
    <row r="3" s="1" customFormat="1" ht="51" customHeight="1" spans="1:6">
      <c r="A3" s="9" t="s">
        <v>2</v>
      </c>
      <c r="B3" s="9" t="s">
        <v>34</v>
      </c>
      <c r="C3" s="10" t="s">
        <v>50</v>
      </c>
      <c r="D3" s="11" t="s">
        <v>35</v>
      </c>
      <c r="E3" s="11" t="s">
        <v>36</v>
      </c>
      <c r="F3" s="9" t="s">
        <v>37</v>
      </c>
    </row>
    <row r="4" s="1" customFormat="1" ht="45" customHeight="1" spans="1:6">
      <c r="A4" s="9"/>
      <c r="B4" s="9"/>
      <c r="C4" s="12"/>
      <c r="D4" s="9"/>
      <c r="E4" s="9"/>
      <c r="F4" s="9"/>
    </row>
    <row r="5" s="4" customFormat="1" ht="30" customHeight="1" spans="1:6">
      <c r="A5" s="94"/>
      <c r="B5" s="94" t="s">
        <v>128</v>
      </c>
      <c r="C5" s="94"/>
      <c r="D5" s="126">
        <f>D6+D27</f>
        <v>32.97</v>
      </c>
      <c r="E5" s="127">
        <f>E6+E27</f>
        <v>9929</v>
      </c>
      <c r="F5" s="94"/>
    </row>
    <row r="6" s="4" customFormat="1" ht="30" customHeight="1" spans="1:6">
      <c r="A6" s="94" t="s">
        <v>39</v>
      </c>
      <c r="B6" s="94" t="s">
        <v>40</v>
      </c>
      <c r="C6" s="94"/>
      <c r="D6" s="126">
        <f>D7+D10+D13</f>
        <v>26.27</v>
      </c>
      <c r="E6" s="127">
        <f>E7+E10+E13+E18</f>
        <v>7529</v>
      </c>
      <c r="F6" s="94"/>
    </row>
    <row r="7" s="4" customFormat="1" ht="30" customHeight="1" spans="1:6">
      <c r="A7" s="94" t="s">
        <v>41</v>
      </c>
      <c r="B7" s="17" t="s">
        <v>8</v>
      </c>
      <c r="C7" s="17"/>
      <c r="D7" s="44">
        <f>SUM(D8:D9)</f>
        <v>3.9</v>
      </c>
      <c r="E7" s="128">
        <f>SUM(E8:E9)</f>
        <v>430</v>
      </c>
      <c r="F7" s="94"/>
    </row>
    <row r="8" s="1" customFormat="1" ht="30" customHeight="1" spans="1:6">
      <c r="A8" s="9">
        <v>1</v>
      </c>
      <c r="B8" s="47" t="s">
        <v>129</v>
      </c>
      <c r="C8" s="47" t="s">
        <v>53</v>
      </c>
      <c r="D8" s="129">
        <v>3.2</v>
      </c>
      <c r="E8" s="130">
        <v>350</v>
      </c>
      <c r="F8" s="9"/>
    </row>
    <row r="9" s="1" customFormat="1" ht="30" customHeight="1" spans="1:6">
      <c r="A9" s="9">
        <v>2</v>
      </c>
      <c r="B9" s="47" t="s">
        <v>130</v>
      </c>
      <c r="C9" s="47" t="s">
        <v>53</v>
      </c>
      <c r="D9" s="40">
        <v>0.7</v>
      </c>
      <c r="E9" s="41">
        <v>80</v>
      </c>
      <c r="F9" s="9"/>
    </row>
    <row r="10" s="4" customFormat="1" ht="30" customHeight="1" spans="1:6">
      <c r="A10" s="94" t="s">
        <v>55</v>
      </c>
      <c r="B10" s="27" t="s">
        <v>131</v>
      </c>
      <c r="C10" s="27"/>
      <c r="D10" s="131">
        <f>SUM(D11:D12)</f>
        <v>9.1</v>
      </c>
      <c r="E10" s="45">
        <v>2900</v>
      </c>
      <c r="F10" s="94"/>
    </row>
    <row r="11" s="1" customFormat="1" ht="30" customHeight="1" spans="1:6">
      <c r="A11" s="9">
        <v>1</v>
      </c>
      <c r="B11" s="132" t="s">
        <v>132</v>
      </c>
      <c r="C11" s="132" t="s">
        <v>85</v>
      </c>
      <c r="D11" s="133">
        <v>3.3</v>
      </c>
      <c r="E11" s="60">
        <v>1000</v>
      </c>
      <c r="F11" s="9"/>
    </row>
    <row r="12" s="1" customFormat="1" ht="30" customHeight="1" spans="1:6">
      <c r="A12" s="9">
        <v>2</v>
      </c>
      <c r="B12" s="47" t="s">
        <v>133</v>
      </c>
      <c r="C12" s="132" t="s">
        <v>85</v>
      </c>
      <c r="D12" s="134">
        <v>5.8</v>
      </c>
      <c r="E12" s="60">
        <v>1900</v>
      </c>
      <c r="F12" s="9"/>
    </row>
    <row r="13" s="4" customFormat="1" ht="30" customHeight="1" spans="1:6">
      <c r="A13" s="94" t="s">
        <v>58</v>
      </c>
      <c r="B13" s="27" t="s">
        <v>87</v>
      </c>
      <c r="C13" s="27"/>
      <c r="D13" s="135">
        <f>SUM(D14:D17)</f>
        <v>13.27</v>
      </c>
      <c r="E13" s="136">
        <f>SUM(E14:E17)</f>
        <v>4004</v>
      </c>
      <c r="F13" s="94"/>
    </row>
    <row r="14" s="1" customFormat="1" ht="30" customHeight="1" spans="1:6">
      <c r="A14" s="9">
        <v>1</v>
      </c>
      <c r="B14" s="30" t="s">
        <v>134</v>
      </c>
      <c r="C14" s="30" t="s">
        <v>85</v>
      </c>
      <c r="D14" s="47">
        <v>1.82</v>
      </c>
      <c r="E14" s="48">
        <v>650</v>
      </c>
      <c r="F14" s="9"/>
    </row>
    <row r="15" s="1" customFormat="1" ht="30" customHeight="1" spans="1:6">
      <c r="A15" s="9">
        <v>2</v>
      </c>
      <c r="B15" s="47" t="s">
        <v>135</v>
      </c>
      <c r="C15" s="47" t="s">
        <v>53</v>
      </c>
      <c r="D15" s="47">
        <v>2.8</v>
      </c>
      <c r="E15" s="48">
        <v>314</v>
      </c>
      <c r="F15" s="9"/>
    </row>
    <row r="16" s="1" customFormat="1" ht="30" customHeight="1" spans="1:6">
      <c r="A16" s="9">
        <v>3</v>
      </c>
      <c r="B16" s="47" t="s">
        <v>136</v>
      </c>
      <c r="C16" s="47" t="s">
        <v>53</v>
      </c>
      <c r="D16" s="47">
        <v>3.15</v>
      </c>
      <c r="E16" s="48">
        <v>240</v>
      </c>
      <c r="F16" s="9"/>
    </row>
    <row r="17" s="4" customFormat="1" ht="30" customHeight="1" spans="1:6">
      <c r="A17" s="9">
        <v>4</v>
      </c>
      <c r="B17" s="47" t="s">
        <v>137</v>
      </c>
      <c r="C17" s="47" t="s">
        <v>85</v>
      </c>
      <c r="D17" s="47">
        <v>5.5</v>
      </c>
      <c r="E17" s="48">
        <v>2800</v>
      </c>
      <c r="F17" s="94"/>
    </row>
    <row r="18" s="4" customFormat="1" ht="30" customHeight="1" spans="1:6">
      <c r="A18" s="94" t="s">
        <v>86</v>
      </c>
      <c r="B18" s="27" t="s">
        <v>107</v>
      </c>
      <c r="C18" s="27"/>
      <c r="D18" s="27">
        <f>SUM(D19:D26)</f>
        <v>8.6</v>
      </c>
      <c r="E18" s="57">
        <v>195</v>
      </c>
      <c r="F18" s="94"/>
    </row>
    <row r="19" s="4" customFormat="1" ht="30" customHeight="1" spans="1:6">
      <c r="A19" s="9">
        <v>1</v>
      </c>
      <c r="B19" s="25" t="s">
        <v>138</v>
      </c>
      <c r="C19" s="25"/>
      <c r="D19" s="47">
        <v>0.2</v>
      </c>
      <c r="E19" s="60">
        <v>6</v>
      </c>
      <c r="F19" s="94"/>
    </row>
    <row r="20" s="1" customFormat="1" ht="30" customHeight="1" spans="1:6">
      <c r="A20" s="10">
        <v>2</v>
      </c>
      <c r="B20" s="25" t="s">
        <v>139</v>
      </c>
      <c r="C20" s="25"/>
      <c r="D20" s="47">
        <v>2.8</v>
      </c>
      <c r="E20" s="60">
        <v>50</v>
      </c>
      <c r="F20" s="9"/>
    </row>
    <row r="21" s="1" customFormat="1" ht="30" customHeight="1" spans="1:6">
      <c r="A21" s="9">
        <v>3</v>
      </c>
      <c r="B21" s="25" t="s">
        <v>140</v>
      </c>
      <c r="C21" s="25"/>
      <c r="D21" s="47">
        <v>0.5</v>
      </c>
      <c r="E21" s="60">
        <v>10</v>
      </c>
      <c r="F21" s="9"/>
    </row>
    <row r="22" s="1" customFormat="1" ht="30" customHeight="1" spans="1:6">
      <c r="A22" s="9">
        <v>4</v>
      </c>
      <c r="B22" s="25" t="s">
        <v>141</v>
      </c>
      <c r="C22" s="25"/>
      <c r="D22" s="47">
        <v>1.5</v>
      </c>
      <c r="E22" s="60">
        <v>40</v>
      </c>
      <c r="F22" s="9"/>
    </row>
    <row r="23" s="1" customFormat="1" ht="30" customHeight="1" spans="1:6">
      <c r="A23" s="9">
        <v>5</v>
      </c>
      <c r="B23" s="25" t="s">
        <v>142</v>
      </c>
      <c r="C23" s="25"/>
      <c r="D23" s="47">
        <v>1.3</v>
      </c>
      <c r="E23" s="60">
        <v>30</v>
      </c>
      <c r="F23" s="9"/>
    </row>
    <row r="24" s="1" customFormat="1" ht="30" customHeight="1" spans="1:6">
      <c r="A24" s="9">
        <v>6</v>
      </c>
      <c r="B24" s="25" t="s">
        <v>143</v>
      </c>
      <c r="C24" s="25"/>
      <c r="D24" s="47">
        <v>1</v>
      </c>
      <c r="E24" s="60">
        <v>25</v>
      </c>
      <c r="F24" s="9"/>
    </row>
    <row r="25" s="1" customFormat="1" ht="30" customHeight="1" spans="1:6">
      <c r="A25" s="9">
        <v>7</v>
      </c>
      <c r="B25" s="25" t="s">
        <v>144</v>
      </c>
      <c r="C25" s="25"/>
      <c r="D25" s="47">
        <v>0.3</v>
      </c>
      <c r="E25" s="60">
        <v>9</v>
      </c>
      <c r="F25" s="9"/>
    </row>
    <row r="26" s="1" customFormat="1" ht="30" customHeight="1" spans="1:6">
      <c r="A26" s="9">
        <v>8</v>
      </c>
      <c r="B26" s="47" t="s">
        <v>145</v>
      </c>
      <c r="C26" s="47"/>
      <c r="D26" s="137">
        <v>1</v>
      </c>
      <c r="E26" s="60">
        <v>25</v>
      </c>
      <c r="F26" s="9"/>
    </row>
    <row r="27" s="4" customFormat="1" ht="30" customHeight="1" spans="1:6">
      <c r="A27" s="94" t="s">
        <v>61</v>
      </c>
      <c r="B27" s="27" t="s">
        <v>123</v>
      </c>
      <c r="C27" s="27"/>
      <c r="D27" s="56">
        <v>6.7</v>
      </c>
      <c r="E27" s="57">
        <v>2400</v>
      </c>
      <c r="F27" s="94"/>
    </row>
    <row r="28" s="1" customFormat="1" ht="30" customHeight="1" spans="1:6">
      <c r="A28" s="9">
        <v>1</v>
      </c>
      <c r="B28" s="138" t="s">
        <v>146</v>
      </c>
      <c r="C28" s="33" t="s">
        <v>85</v>
      </c>
      <c r="D28" s="9">
        <v>6.7</v>
      </c>
      <c r="E28" s="139">
        <v>2400</v>
      </c>
      <c r="F28" s="9"/>
    </row>
  </sheetData>
  <mergeCells count="8">
    <mergeCell ref="A1:E1"/>
    <mergeCell ref="A2:F2"/>
    <mergeCell ref="A3:A4"/>
    <mergeCell ref="B3:B4"/>
    <mergeCell ref="C3:C4"/>
    <mergeCell ref="D3:D4"/>
    <mergeCell ref="E3:E4"/>
    <mergeCell ref="F3:F4"/>
  </mergeCells>
  <conditionalFormatting sqref="C12">
    <cfRule type="duplicateValues" dxfId="0" priority="1"/>
  </conditionalFormatting>
  <conditionalFormatting sqref="B17:C17">
    <cfRule type="duplicateValues" dxfId="0" priority="2"/>
  </conditionalFormatting>
  <conditionalFormatting sqref="B11:C11 B12">
    <cfRule type="duplicateValues" dxfId="0" priority="4"/>
  </conditionalFormatting>
  <conditionalFormatting sqref="B14:C15 B16">
    <cfRule type="duplicateValues" dxfId="0" priority="3"/>
  </conditionalFormatting>
  <pageMargins left="0.75" right="0.75" top="0.550694444444444" bottom="0.708333333333333" header="0.314583333333333" footer="0.5"/>
  <pageSetup paperSize="9" scale="70" fitToHeight="0" orientation="portrait"/>
  <headerFooter/>
  <ignoredErrors>
    <ignoredError sqref="E7 E13" formulaRange="1"/>
    <ignoredError sqref="D18" formulaRange="1" unlockedFormula="1"/>
    <ignoredError sqref="D19:D25 D10:D1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tabSelected="1" workbookViewId="0">
      <selection activeCell="B6" sqref="B6"/>
    </sheetView>
  </sheetViews>
  <sheetFormatPr defaultColWidth="9" defaultRowHeight="13.5"/>
  <cols>
    <col min="1" max="1" width="9" style="5"/>
    <col min="2" max="2" width="67.8916666666667" style="5" customWidth="1"/>
    <col min="3" max="3" width="19.75" style="5" customWidth="1"/>
    <col min="4" max="4" width="12.775" style="5" customWidth="1"/>
    <col min="5" max="5" width="13" style="5" customWidth="1"/>
    <col min="6" max="6" width="18.25" style="5" customWidth="1"/>
    <col min="7" max="16384" width="9" style="5"/>
  </cols>
  <sheetData>
    <row r="1" ht="29" customHeight="1" spans="1:5">
      <c r="A1" s="6" t="s">
        <v>147</v>
      </c>
      <c r="B1" s="6"/>
      <c r="C1" s="6"/>
      <c r="D1" s="6"/>
      <c r="E1" s="6"/>
    </row>
    <row r="2" ht="82" customHeight="1" spans="1:6">
      <c r="A2" s="7" t="s">
        <v>148</v>
      </c>
      <c r="B2" s="8"/>
      <c r="C2" s="8"/>
      <c r="D2" s="8"/>
      <c r="E2" s="8"/>
      <c r="F2" s="8"/>
    </row>
    <row r="3" s="1" customFormat="1" ht="51" customHeight="1" spans="1:11">
      <c r="A3" s="9" t="s">
        <v>2</v>
      </c>
      <c r="B3" s="9" t="s">
        <v>34</v>
      </c>
      <c r="C3" s="10" t="s">
        <v>50</v>
      </c>
      <c r="D3" s="11" t="s">
        <v>35</v>
      </c>
      <c r="E3" s="11" t="s">
        <v>36</v>
      </c>
      <c r="F3" s="9" t="s">
        <v>37</v>
      </c>
      <c r="G3" s="93"/>
      <c r="H3" s="93"/>
      <c r="I3" s="93"/>
      <c r="J3" s="93"/>
      <c r="K3" s="93"/>
    </row>
    <row r="4" s="1" customFormat="1" ht="45" customHeight="1" spans="1:11">
      <c r="A4" s="9"/>
      <c r="B4" s="9"/>
      <c r="C4" s="12"/>
      <c r="D4" s="9"/>
      <c r="E4" s="9"/>
      <c r="F4" s="9"/>
      <c r="G4" s="93"/>
      <c r="H4" s="93"/>
      <c r="I4" s="93"/>
      <c r="J4" s="99"/>
      <c r="K4" s="93"/>
    </row>
    <row r="5" s="4" customFormat="1" ht="30" customHeight="1" spans="1:11">
      <c r="A5" s="94"/>
      <c r="B5" s="95" t="s">
        <v>149</v>
      </c>
      <c r="C5" s="95"/>
      <c r="D5" s="96">
        <f>D6+D25</f>
        <v>98.901</v>
      </c>
      <c r="E5" s="97">
        <f>E6+E25</f>
        <v>56936.0714</v>
      </c>
      <c r="F5" s="94"/>
      <c r="G5" s="98"/>
      <c r="H5" s="99"/>
      <c r="I5" s="98"/>
      <c r="J5" s="99"/>
      <c r="K5" s="98"/>
    </row>
    <row r="6" s="4" customFormat="1" ht="30" customHeight="1" spans="1:11">
      <c r="A6" s="94" t="s">
        <v>39</v>
      </c>
      <c r="B6" s="95" t="s">
        <v>40</v>
      </c>
      <c r="C6" s="95"/>
      <c r="D6" s="96">
        <f>D7+D12</f>
        <v>33.027</v>
      </c>
      <c r="E6" s="97">
        <f>E7+E12+E16</f>
        <v>13527.0914</v>
      </c>
      <c r="F6" s="94"/>
      <c r="G6" s="98"/>
      <c r="H6" s="99"/>
      <c r="I6" s="98"/>
      <c r="J6" s="98"/>
      <c r="K6" s="98"/>
    </row>
    <row r="7" s="4" customFormat="1" ht="30" customHeight="1" spans="1:11">
      <c r="A7" s="17" t="s">
        <v>41</v>
      </c>
      <c r="B7" s="100" t="s">
        <v>87</v>
      </c>
      <c r="C7" s="100"/>
      <c r="D7" s="101">
        <f>SUM(D8:D11)</f>
        <v>28.227</v>
      </c>
      <c r="E7" s="102">
        <f>SUM(E8:E11)</f>
        <v>10458.7</v>
      </c>
      <c r="F7" s="94"/>
      <c r="G7" s="99"/>
      <c r="H7" s="98"/>
      <c r="I7" s="98"/>
      <c r="J7" s="98"/>
      <c r="K7" s="98"/>
    </row>
    <row r="8" s="1" customFormat="1" ht="30" customHeight="1" spans="1:11">
      <c r="A8" s="49">
        <v>1</v>
      </c>
      <c r="B8" s="103" t="s">
        <v>150</v>
      </c>
      <c r="C8" s="103" t="s">
        <v>85</v>
      </c>
      <c r="D8" s="104">
        <v>11.1</v>
      </c>
      <c r="E8" s="105">
        <v>5392.7</v>
      </c>
      <c r="F8" s="9"/>
      <c r="G8" s="99"/>
      <c r="H8" s="93"/>
      <c r="I8" s="93"/>
      <c r="J8" s="99"/>
      <c r="K8" s="93"/>
    </row>
    <row r="9" s="4" customFormat="1" ht="30" customHeight="1" spans="1:11">
      <c r="A9" s="49">
        <v>2</v>
      </c>
      <c r="B9" s="103" t="s">
        <v>151</v>
      </c>
      <c r="C9" s="103" t="s">
        <v>85</v>
      </c>
      <c r="D9" s="104">
        <v>4.927</v>
      </c>
      <c r="E9" s="105">
        <v>2169</v>
      </c>
      <c r="F9" s="94"/>
      <c r="G9" s="98"/>
      <c r="H9" s="98"/>
      <c r="I9" s="98"/>
      <c r="J9" s="99"/>
      <c r="K9" s="98"/>
    </row>
    <row r="10" s="1" customFormat="1" ht="30" customHeight="1" spans="1:11">
      <c r="A10" s="49">
        <v>3</v>
      </c>
      <c r="B10" s="103" t="s">
        <v>152</v>
      </c>
      <c r="C10" s="103" t="s">
        <v>53</v>
      </c>
      <c r="D10" s="104">
        <v>3.1</v>
      </c>
      <c r="E10" s="105">
        <v>900</v>
      </c>
      <c r="F10" s="9"/>
      <c r="G10" s="93"/>
      <c r="H10" s="93"/>
      <c r="I10" s="93"/>
      <c r="J10" s="99"/>
      <c r="K10" s="93"/>
    </row>
    <row r="11" s="1" customFormat="1" ht="30" customHeight="1" spans="1:11">
      <c r="A11" s="49">
        <v>4</v>
      </c>
      <c r="B11" s="103" t="s">
        <v>153</v>
      </c>
      <c r="C11" s="103" t="s">
        <v>53</v>
      </c>
      <c r="D11" s="104">
        <v>9.1</v>
      </c>
      <c r="E11" s="105">
        <v>1997</v>
      </c>
      <c r="F11" s="9"/>
      <c r="G11" s="93"/>
      <c r="H11" s="93"/>
      <c r="I11" s="93"/>
      <c r="J11" s="99"/>
      <c r="K11" s="93"/>
    </row>
    <row r="12" s="4" customFormat="1" ht="30" customHeight="1" spans="1:6">
      <c r="A12" s="59" t="s">
        <v>55</v>
      </c>
      <c r="B12" s="106" t="s">
        <v>12</v>
      </c>
      <c r="C12" s="106"/>
      <c r="D12" s="101">
        <f>SUM(D13:D15)</f>
        <v>4.8</v>
      </c>
      <c r="E12" s="102">
        <f>SUM(E13:E15)</f>
        <v>478</v>
      </c>
      <c r="F12" s="94"/>
    </row>
    <row r="13" s="1" customFormat="1" ht="30" customHeight="1" spans="1:6">
      <c r="A13" s="38">
        <v>1</v>
      </c>
      <c r="B13" s="107" t="s">
        <v>154</v>
      </c>
      <c r="C13" s="103" t="s">
        <v>53</v>
      </c>
      <c r="D13" s="104">
        <v>2</v>
      </c>
      <c r="E13" s="105">
        <v>278</v>
      </c>
      <c r="F13" s="9"/>
    </row>
    <row r="14" s="4" customFormat="1" ht="30" customHeight="1" spans="1:6">
      <c r="A14" s="38">
        <v>2</v>
      </c>
      <c r="B14" s="107" t="s">
        <v>155</v>
      </c>
      <c r="C14" s="103" t="s">
        <v>53</v>
      </c>
      <c r="D14" s="104">
        <v>1.3</v>
      </c>
      <c r="E14" s="105">
        <v>125</v>
      </c>
      <c r="F14" s="94"/>
    </row>
    <row r="15" s="1" customFormat="1" ht="30" customHeight="1" spans="1:6">
      <c r="A15" s="38">
        <v>3</v>
      </c>
      <c r="B15" s="107" t="s">
        <v>156</v>
      </c>
      <c r="C15" s="103" t="s">
        <v>53</v>
      </c>
      <c r="D15" s="104">
        <v>1.5</v>
      </c>
      <c r="E15" s="105">
        <v>75</v>
      </c>
      <c r="F15" s="9"/>
    </row>
    <row r="16" s="4" customFormat="1" ht="30" customHeight="1" spans="1:6">
      <c r="A16" s="59" t="s">
        <v>58</v>
      </c>
      <c r="B16" s="106" t="s">
        <v>13</v>
      </c>
      <c r="C16" s="106"/>
      <c r="D16" s="108"/>
      <c r="E16" s="109">
        <f>SUM(E17:E24)</f>
        <v>2590.3914</v>
      </c>
      <c r="F16" s="94"/>
    </row>
    <row r="17" s="1" customFormat="1" ht="30" customHeight="1" spans="1:6">
      <c r="A17" s="38">
        <v>1</v>
      </c>
      <c r="B17" s="110" t="s">
        <v>157</v>
      </c>
      <c r="C17" s="110"/>
      <c r="D17" s="110" t="s">
        <v>158</v>
      </c>
      <c r="E17" s="111">
        <v>187</v>
      </c>
      <c r="F17" s="9"/>
    </row>
    <row r="18" s="4" customFormat="1" ht="30" customHeight="1" spans="1:6">
      <c r="A18" s="38">
        <v>2</v>
      </c>
      <c r="B18" s="112" t="s">
        <v>159</v>
      </c>
      <c r="C18" s="112"/>
      <c r="D18" s="112" t="s">
        <v>160</v>
      </c>
      <c r="E18" s="105">
        <v>173.4198</v>
      </c>
      <c r="F18" s="94"/>
    </row>
    <row r="19" s="1" customFormat="1" ht="30" customHeight="1" spans="1:6">
      <c r="A19" s="38">
        <v>3</v>
      </c>
      <c r="B19" s="112" t="s">
        <v>161</v>
      </c>
      <c r="C19" s="112"/>
      <c r="D19" s="112" t="s">
        <v>162</v>
      </c>
      <c r="E19" s="105">
        <v>320.1061</v>
      </c>
      <c r="F19" s="9"/>
    </row>
    <row r="20" s="1" customFormat="1" ht="30" customHeight="1" spans="1:6">
      <c r="A20" s="38">
        <v>4</v>
      </c>
      <c r="B20" s="112" t="s">
        <v>163</v>
      </c>
      <c r="C20" s="112"/>
      <c r="D20" s="112" t="s">
        <v>164</v>
      </c>
      <c r="E20" s="105">
        <v>719.0341</v>
      </c>
      <c r="F20" s="9"/>
    </row>
    <row r="21" s="1" customFormat="1" ht="30" customHeight="1" spans="1:6">
      <c r="A21" s="38">
        <v>5</v>
      </c>
      <c r="B21" s="112" t="s">
        <v>165</v>
      </c>
      <c r="C21" s="112"/>
      <c r="D21" s="112" t="s">
        <v>166</v>
      </c>
      <c r="E21" s="105">
        <v>84.3043</v>
      </c>
      <c r="F21" s="9"/>
    </row>
    <row r="22" s="1" customFormat="1" ht="30" customHeight="1" spans="1:6">
      <c r="A22" s="38">
        <v>6</v>
      </c>
      <c r="B22" s="112" t="s">
        <v>167</v>
      </c>
      <c r="C22" s="112"/>
      <c r="D22" s="112" t="s">
        <v>168</v>
      </c>
      <c r="E22" s="105">
        <v>250.4052</v>
      </c>
      <c r="F22" s="9"/>
    </row>
    <row r="23" s="1" customFormat="1" ht="30" customHeight="1" spans="1:6">
      <c r="A23" s="38">
        <v>7</v>
      </c>
      <c r="B23" s="112" t="s">
        <v>169</v>
      </c>
      <c r="C23" s="112"/>
      <c r="D23" s="112" t="s">
        <v>170</v>
      </c>
      <c r="E23" s="105">
        <v>819.3843</v>
      </c>
      <c r="F23" s="9"/>
    </row>
    <row r="24" s="1" customFormat="1" ht="30" customHeight="1" spans="1:6">
      <c r="A24" s="38">
        <v>8</v>
      </c>
      <c r="B24" s="112" t="s">
        <v>171</v>
      </c>
      <c r="C24" s="112"/>
      <c r="D24" s="112" t="s">
        <v>172</v>
      </c>
      <c r="E24" s="105">
        <v>36.7376</v>
      </c>
      <c r="F24" s="9"/>
    </row>
    <row r="25" s="1" customFormat="1" ht="30" customHeight="1" spans="1:6">
      <c r="A25" s="113" t="s">
        <v>61</v>
      </c>
      <c r="B25" s="106" t="s">
        <v>123</v>
      </c>
      <c r="C25" s="114"/>
      <c r="D25" s="115">
        <f>SUM(D26:D30)</f>
        <v>65.874</v>
      </c>
      <c r="E25" s="116">
        <f>SUM(E26:E30)</f>
        <v>43408.98</v>
      </c>
      <c r="F25" s="9"/>
    </row>
    <row r="26" s="1" customFormat="1" ht="30" customHeight="1" spans="1:6">
      <c r="A26" s="49">
        <v>1</v>
      </c>
      <c r="B26" s="50" t="s">
        <v>173</v>
      </c>
      <c r="C26" s="107" t="s">
        <v>53</v>
      </c>
      <c r="D26" s="50">
        <v>7.848</v>
      </c>
      <c r="E26" s="117">
        <v>2982.77</v>
      </c>
      <c r="F26" s="42" t="s">
        <v>174</v>
      </c>
    </row>
    <row r="27" s="1" customFormat="1" ht="30" customHeight="1" spans="1:6">
      <c r="A27" s="49">
        <v>2</v>
      </c>
      <c r="B27" s="50" t="s">
        <v>175</v>
      </c>
      <c r="C27" s="107" t="s">
        <v>176</v>
      </c>
      <c r="D27" s="118">
        <v>20</v>
      </c>
      <c r="E27" s="117">
        <v>20000</v>
      </c>
      <c r="F27" s="42" t="s">
        <v>174</v>
      </c>
    </row>
    <row r="28" s="4" customFormat="1" ht="30" customHeight="1" spans="1:6">
      <c r="A28" s="49">
        <v>3</v>
      </c>
      <c r="B28" s="52" t="s">
        <v>177</v>
      </c>
      <c r="C28" s="52" t="s">
        <v>85</v>
      </c>
      <c r="D28" s="51">
        <v>21.24</v>
      </c>
      <c r="E28" s="119">
        <v>10724.79</v>
      </c>
      <c r="F28" s="94"/>
    </row>
    <row r="29" s="1" customFormat="1" ht="30" customHeight="1" spans="1:6">
      <c r="A29" s="49">
        <v>4</v>
      </c>
      <c r="B29" s="120" t="s">
        <v>178</v>
      </c>
      <c r="C29" s="121" t="s">
        <v>53</v>
      </c>
      <c r="D29" s="122">
        <v>11</v>
      </c>
      <c r="E29" s="123">
        <v>3777.31</v>
      </c>
      <c r="F29" s="9"/>
    </row>
    <row r="30" ht="30" customHeight="1" spans="1:6">
      <c r="A30" s="49">
        <v>5</v>
      </c>
      <c r="B30" s="52" t="s">
        <v>179</v>
      </c>
      <c r="C30" s="52" t="s">
        <v>94</v>
      </c>
      <c r="D30" s="124">
        <v>5.786</v>
      </c>
      <c r="E30" s="119">
        <v>5924.11</v>
      </c>
      <c r="F30" s="125"/>
    </row>
  </sheetData>
  <mergeCells count="8">
    <mergeCell ref="A1:E1"/>
    <mergeCell ref="A2:F2"/>
    <mergeCell ref="A3:A4"/>
    <mergeCell ref="B3:B4"/>
    <mergeCell ref="C3:C4"/>
    <mergeCell ref="D3:D4"/>
    <mergeCell ref="E3:E4"/>
    <mergeCell ref="F3:F4"/>
  </mergeCells>
  <conditionalFormatting sqref="H5">
    <cfRule type="duplicateValues" dxfId="0" priority="12"/>
  </conditionalFormatting>
  <conditionalFormatting sqref="H6">
    <cfRule type="duplicateValues" dxfId="0" priority="11"/>
  </conditionalFormatting>
  <conditionalFormatting sqref="G7">
    <cfRule type="duplicateValues" dxfId="0" priority="7"/>
  </conditionalFormatting>
  <conditionalFormatting sqref="C8">
    <cfRule type="duplicateValues" dxfId="0" priority="10"/>
  </conditionalFormatting>
  <conditionalFormatting sqref="G8">
    <cfRule type="duplicateValues" dxfId="0" priority="6"/>
  </conditionalFormatting>
  <conditionalFormatting sqref="C9">
    <cfRule type="duplicateValues" dxfId="0" priority="9"/>
  </conditionalFormatting>
  <conditionalFormatting sqref="C10">
    <cfRule type="duplicateValues" dxfId="0" priority="5"/>
  </conditionalFormatting>
  <conditionalFormatting sqref="C11">
    <cfRule type="duplicateValues" dxfId="0" priority="4"/>
  </conditionalFormatting>
  <conditionalFormatting sqref="C13">
    <cfRule type="duplicateValues" dxfId="0" priority="3"/>
  </conditionalFormatting>
  <conditionalFormatting sqref="C14">
    <cfRule type="duplicateValues" dxfId="0" priority="2"/>
  </conditionalFormatting>
  <conditionalFormatting sqref="C15">
    <cfRule type="duplicateValues" dxfId="0" priority="1"/>
  </conditionalFormatting>
  <conditionalFormatting sqref="B8:B11">
    <cfRule type="duplicateValues" dxfId="0" priority="15"/>
  </conditionalFormatting>
  <conditionalFormatting sqref="B13:B15">
    <cfRule type="duplicateValues" dxfId="0" priority="14"/>
  </conditionalFormatting>
  <conditionalFormatting sqref="J4:J5">
    <cfRule type="duplicateValues" dxfId="0" priority="8"/>
  </conditionalFormatting>
  <conditionalFormatting sqref="J8:J11">
    <cfRule type="duplicateValues" dxfId="0" priority="13"/>
  </conditionalFormatting>
  <pageMargins left="0.75" right="0.75" top="1" bottom="1" header="0.5" footer="0.5"/>
  <pageSetup paperSize="9" scale="62" fitToHeight="0" orientation="portrait"/>
  <headerFooter/>
  <ignoredErrors>
    <ignoredError sqref="E1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tabSelected="1" workbookViewId="0">
      <selection activeCell="B6" sqref="B6"/>
    </sheetView>
  </sheetViews>
  <sheetFormatPr defaultColWidth="9" defaultRowHeight="13.5" outlineLevelCol="5"/>
  <cols>
    <col min="1" max="1" width="9" style="5"/>
    <col min="2" max="2" width="67.8916666666667" style="5" customWidth="1"/>
    <col min="3" max="3" width="19.875" style="5" customWidth="1"/>
    <col min="4" max="4" width="12.775" style="5" customWidth="1"/>
    <col min="5" max="5" width="13" style="5" customWidth="1"/>
    <col min="6" max="6" width="18.25" style="5" customWidth="1"/>
    <col min="7" max="16384" width="9" style="5"/>
  </cols>
  <sheetData>
    <row r="1" ht="29" customHeight="1" spans="1:5">
      <c r="A1" s="6" t="s">
        <v>180</v>
      </c>
      <c r="B1" s="6"/>
      <c r="C1" s="6"/>
      <c r="D1" s="6"/>
      <c r="E1" s="6"/>
    </row>
    <row r="2" ht="82" customHeight="1" spans="1:6">
      <c r="A2" s="7" t="s">
        <v>181</v>
      </c>
      <c r="B2" s="8"/>
      <c r="C2" s="8"/>
      <c r="D2" s="8"/>
      <c r="E2" s="8"/>
      <c r="F2" s="8"/>
    </row>
    <row r="3" s="1" customFormat="1" ht="51" customHeight="1" spans="1:6">
      <c r="A3" s="9" t="s">
        <v>2</v>
      </c>
      <c r="B3" s="9" t="s">
        <v>34</v>
      </c>
      <c r="C3" s="10" t="s">
        <v>50</v>
      </c>
      <c r="D3" s="11" t="s">
        <v>35</v>
      </c>
      <c r="E3" s="11" t="s">
        <v>36</v>
      </c>
      <c r="F3" s="9" t="s">
        <v>37</v>
      </c>
    </row>
    <row r="4" s="1" customFormat="1" ht="45" customHeight="1" spans="1:6">
      <c r="A4" s="9"/>
      <c r="B4" s="9"/>
      <c r="C4" s="12"/>
      <c r="D4" s="9"/>
      <c r="E4" s="9"/>
      <c r="F4" s="9"/>
    </row>
    <row r="5" s="71" customFormat="1" ht="40" customHeight="1" spans="1:6">
      <c r="A5" s="73"/>
      <c r="B5" s="73" t="s">
        <v>182</v>
      </c>
      <c r="C5" s="73"/>
      <c r="D5" s="74">
        <v>42.795</v>
      </c>
      <c r="E5" s="73">
        <v>67675.24</v>
      </c>
      <c r="F5" s="73"/>
    </row>
    <row r="6" s="71" customFormat="1" ht="40" customHeight="1" spans="1:6">
      <c r="A6" s="13" t="s">
        <v>39</v>
      </c>
      <c r="B6" s="73" t="s">
        <v>40</v>
      </c>
      <c r="C6" s="73"/>
      <c r="D6" s="74">
        <v>37.205</v>
      </c>
      <c r="E6" s="73">
        <v>66109.24</v>
      </c>
      <c r="F6" s="73"/>
    </row>
    <row r="7" s="71" customFormat="1" ht="40" customHeight="1" spans="1:6">
      <c r="A7" s="36" t="s">
        <v>41</v>
      </c>
      <c r="B7" s="75" t="s">
        <v>8</v>
      </c>
      <c r="C7" s="75"/>
      <c r="D7" s="76">
        <f>SUM(D8:D12)</f>
        <v>9.316</v>
      </c>
      <c r="E7" s="77">
        <f>SUM(E8:E12)</f>
        <v>1252.5407</v>
      </c>
      <c r="F7" s="73"/>
    </row>
    <row r="8" s="72" customFormat="1" ht="40" customHeight="1" spans="1:6">
      <c r="A8" s="78">
        <v>1</v>
      </c>
      <c r="B8" s="79" t="s">
        <v>183</v>
      </c>
      <c r="C8" s="79" t="s">
        <v>53</v>
      </c>
      <c r="D8" s="80">
        <v>1.706</v>
      </c>
      <c r="E8" s="81">
        <v>212</v>
      </c>
      <c r="F8" s="82"/>
    </row>
    <row r="9" s="72" customFormat="1" ht="40" customHeight="1" spans="1:6">
      <c r="A9" s="78">
        <v>2</v>
      </c>
      <c r="B9" s="79" t="s">
        <v>184</v>
      </c>
      <c r="C9" s="79" t="s">
        <v>53</v>
      </c>
      <c r="D9" s="80">
        <v>1.859</v>
      </c>
      <c r="E9" s="81">
        <v>279.32</v>
      </c>
      <c r="F9" s="82"/>
    </row>
    <row r="10" s="71" customFormat="1" ht="40" customHeight="1" spans="1:6">
      <c r="A10" s="78">
        <v>3</v>
      </c>
      <c r="B10" s="79" t="s">
        <v>185</v>
      </c>
      <c r="C10" s="79" t="s">
        <v>53</v>
      </c>
      <c r="D10" s="80">
        <v>0.5</v>
      </c>
      <c r="E10" s="81">
        <v>66</v>
      </c>
      <c r="F10" s="73"/>
    </row>
    <row r="11" s="72" customFormat="1" ht="40" customHeight="1" spans="1:6">
      <c r="A11" s="78">
        <v>4</v>
      </c>
      <c r="B11" s="79" t="s">
        <v>186</v>
      </c>
      <c r="C11" s="79" t="s">
        <v>53</v>
      </c>
      <c r="D11" s="80">
        <v>2.251</v>
      </c>
      <c r="E11" s="81">
        <v>245.2207</v>
      </c>
      <c r="F11" s="82"/>
    </row>
    <row r="12" s="72" customFormat="1" ht="40" customHeight="1" spans="1:6">
      <c r="A12" s="78">
        <v>5</v>
      </c>
      <c r="B12" s="79" t="s">
        <v>187</v>
      </c>
      <c r="C12" s="79" t="s">
        <v>53</v>
      </c>
      <c r="D12" s="80">
        <v>3</v>
      </c>
      <c r="E12" s="81">
        <v>450</v>
      </c>
      <c r="F12" s="82"/>
    </row>
    <row r="13" s="71" customFormat="1" ht="40" customHeight="1" spans="1:6">
      <c r="A13" s="25" t="s">
        <v>55</v>
      </c>
      <c r="B13" s="83" t="s">
        <v>87</v>
      </c>
      <c r="C13" s="83"/>
      <c r="D13" s="84">
        <f>D14</f>
        <v>13.282</v>
      </c>
      <c r="E13" s="85">
        <f>E14</f>
        <v>49679</v>
      </c>
      <c r="F13" s="73"/>
    </row>
    <row r="14" s="72" customFormat="1" ht="40" customHeight="1" spans="1:6">
      <c r="A14" s="86">
        <v>1</v>
      </c>
      <c r="B14" s="87" t="s">
        <v>188</v>
      </c>
      <c r="C14" s="87" t="s">
        <v>53</v>
      </c>
      <c r="D14" s="88">
        <v>13.282</v>
      </c>
      <c r="E14" s="89">
        <v>49679</v>
      </c>
      <c r="F14" s="82"/>
    </row>
    <row r="15" s="71" customFormat="1" ht="40" customHeight="1" spans="1:6">
      <c r="A15" s="25" t="s">
        <v>58</v>
      </c>
      <c r="B15" s="83" t="s">
        <v>12</v>
      </c>
      <c r="C15" s="83"/>
      <c r="D15" s="84">
        <f>SUM(D16:D18)</f>
        <v>14.607</v>
      </c>
      <c r="E15" s="85">
        <f>SUM(E16:E18)</f>
        <v>15177.7</v>
      </c>
      <c r="F15" s="73"/>
    </row>
    <row r="16" s="72" customFormat="1" ht="40" customHeight="1" spans="1:6">
      <c r="A16" s="86">
        <v>1</v>
      </c>
      <c r="B16" s="87" t="s">
        <v>189</v>
      </c>
      <c r="C16" s="87" t="s">
        <v>53</v>
      </c>
      <c r="D16" s="79">
        <v>10.3</v>
      </c>
      <c r="E16" s="81">
        <v>2583</v>
      </c>
      <c r="F16" s="82"/>
    </row>
    <row r="17" s="71" customFormat="1" ht="40" customHeight="1" spans="1:6">
      <c r="A17" s="78">
        <v>2</v>
      </c>
      <c r="B17" s="87" t="s">
        <v>190</v>
      </c>
      <c r="C17" s="87" t="s">
        <v>94</v>
      </c>
      <c r="D17" s="80">
        <v>3.318</v>
      </c>
      <c r="E17" s="81">
        <v>11819.7</v>
      </c>
      <c r="F17" s="73"/>
    </row>
    <row r="18" s="72" customFormat="1" ht="40" customHeight="1" spans="1:6">
      <c r="A18" s="78">
        <v>3</v>
      </c>
      <c r="B18" s="79" t="s">
        <v>191</v>
      </c>
      <c r="C18" s="87" t="s">
        <v>53</v>
      </c>
      <c r="D18" s="80">
        <v>0.989</v>
      </c>
      <c r="E18" s="81">
        <v>775</v>
      </c>
      <c r="F18" s="82"/>
    </row>
    <row r="19" s="71" customFormat="1" ht="40" customHeight="1" spans="1:6">
      <c r="A19" s="36" t="s">
        <v>61</v>
      </c>
      <c r="B19" s="90" t="s">
        <v>123</v>
      </c>
      <c r="C19" s="83"/>
      <c r="D19" s="91">
        <v>5.585</v>
      </c>
      <c r="E19" s="85">
        <v>1566.08</v>
      </c>
      <c r="F19" s="73"/>
    </row>
    <row r="20" s="71" customFormat="1" ht="40" customHeight="1" spans="1:6">
      <c r="A20" s="78">
        <v>1</v>
      </c>
      <c r="B20" s="92" t="s">
        <v>192</v>
      </c>
      <c r="C20" s="87" t="s">
        <v>53</v>
      </c>
      <c r="D20" s="92">
        <v>5.585</v>
      </c>
      <c r="E20" s="81">
        <v>1566.08</v>
      </c>
      <c r="F20" s="73"/>
    </row>
  </sheetData>
  <mergeCells count="8">
    <mergeCell ref="A1:E1"/>
    <mergeCell ref="A2:F2"/>
    <mergeCell ref="A3:A4"/>
    <mergeCell ref="B3:B4"/>
    <mergeCell ref="C3:C4"/>
    <mergeCell ref="D3:D4"/>
    <mergeCell ref="E3:E4"/>
    <mergeCell ref="F3:F4"/>
  </mergeCells>
  <conditionalFormatting sqref="B14:C14">
    <cfRule type="duplicateValues" dxfId="0" priority="4"/>
  </conditionalFormatting>
  <conditionalFormatting sqref="C18">
    <cfRule type="duplicateValues" dxfId="0" priority="2"/>
  </conditionalFormatting>
  <conditionalFormatting sqref="C20">
    <cfRule type="duplicateValues" dxfId="0" priority="1"/>
  </conditionalFormatting>
  <conditionalFormatting sqref="B16:C17 B18">
    <cfRule type="duplicateValues" dxfId="0" priority="3"/>
  </conditionalFormatting>
  <pageMargins left="0.75" right="0.75" top="1" bottom="1" header="0.5" footer="0.5"/>
  <pageSetup paperSize="9" scale="62" fitToHeight="0" orientation="portrait"/>
  <headerFooter/>
  <ignoredErrors>
    <ignoredError sqref="D15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汇总表</vt:lpstr>
      <vt:lpstr>榆次区</vt:lpstr>
      <vt:lpstr>太谷区</vt:lpstr>
      <vt:lpstr>祁县</vt:lpstr>
      <vt:lpstr>平遥县</vt:lpstr>
      <vt:lpstr>介休市</vt:lpstr>
      <vt:lpstr>灵石县</vt:lpstr>
      <vt:lpstr>榆社县</vt:lpstr>
      <vt:lpstr>左权县</vt:lpstr>
      <vt:lpstr>和顺县</vt:lpstr>
      <vt:lpstr>昔阳县</vt:lpstr>
      <vt:lpstr>寿阳县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一个好人</cp:lastModifiedBy>
  <dcterms:created xsi:type="dcterms:W3CDTF">2023-03-03T07:43:00Z</dcterms:created>
  <dcterms:modified xsi:type="dcterms:W3CDTF">2023-05-04T02:06:55Z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96F52D750F4C4BE6B01D0657703637B4</vt:lpwstr>
  </property>
</Properties>
</file>